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calrecycle.sharepoint.com/sites/TrainingandAssistanceSection-Seniors/Shared Documents/Seniors/1383 Guidance/"/>
    </mc:Choice>
  </mc:AlternateContent>
  <xr:revisionPtr revIDLastSave="114" documentId="13_ncr:1_{8D79A773-7242-4B65-AC6C-3E9C0F1EB5A2}" xr6:coauthVersionLast="47" xr6:coauthVersionMax="47" xr10:uidLastSave="{06DCD742-3DB1-4D60-9B7D-0C0759D0BBD4}"/>
  <bookViews>
    <workbookView xWindow="5850" yWindow="2535" windowWidth="31305" windowHeight="17970" activeTab="6" xr2:uid="{44217D00-C014-42F9-809F-3BA90ED7BC83}"/>
  </bookViews>
  <sheets>
    <sheet name="Recovered Organics (SSO)" sheetId="3" r:id="rId1"/>
    <sheet name="Recovered Organics (MO)" sheetId="7" r:id="rId2"/>
    <sheet name="Organics Disposed (SSO)" sheetId="2" r:id="rId3"/>
    <sheet name="Organics Disposed (MO)" sheetId="8" r:id="rId4"/>
    <sheet name="Incompatible Limit" sheetId="4" r:id="rId5"/>
    <sheet name="Gray Container Waste Evaluation" sheetId="9" r:id="rId6"/>
    <sheet name="Reporting - TPs" sheetId="5"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8" i="9" l="1"/>
  <c r="B8" i="9"/>
  <c r="I51" i="3"/>
  <c r="H51" i="3"/>
  <c r="C51" i="3"/>
  <c r="B51" i="3"/>
  <c r="I35" i="3"/>
  <c r="H35" i="3"/>
  <c r="C35" i="3"/>
  <c r="B35" i="3"/>
  <c r="I19" i="3"/>
  <c r="H19" i="3"/>
  <c r="C19" i="3"/>
  <c r="B19" i="3"/>
  <c r="I35" i="7"/>
  <c r="H35" i="7"/>
  <c r="C35" i="7"/>
  <c r="B35" i="7"/>
  <c r="H17" i="2"/>
  <c r="H17" i="8"/>
  <c r="C36" i="4"/>
  <c r="C37" i="4" s="1"/>
  <c r="C35" i="4"/>
  <c r="G8" i="3"/>
  <c r="G7" i="8"/>
  <c r="F7" i="2"/>
  <c r="G7" i="2" s="1"/>
  <c r="F7" i="8"/>
  <c r="G9" i="3"/>
  <c r="G9" i="7"/>
  <c r="F9" i="7"/>
  <c r="I65" i="7"/>
  <c r="H65" i="7"/>
  <c r="C65" i="7"/>
  <c r="B65" i="7"/>
  <c r="I50" i="7"/>
  <c r="H50" i="7"/>
  <c r="C50" i="7"/>
  <c r="B50" i="7"/>
  <c r="I81" i="3"/>
  <c r="H81" i="3"/>
  <c r="C81" i="3"/>
  <c r="B81" i="3"/>
  <c r="B66" i="3"/>
  <c r="F24" i="3"/>
  <c r="B31" i="4"/>
  <c r="C31" i="4"/>
  <c r="G40" i="3"/>
  <c r="F41" i="3"/>
  <c r="F40" i="3"/>
  <c r="B50" i="3"/>
  <c r="G42" i="3"/>
  <c r="F42" i="3"/>
  <c r="C42" i="3"/>
  <c r="H42" i="3" s="1"/>
  <c r="G41" i="3"/>
  <c r="C41" i="3"/>
  <c r="C40" i="3"/>
  <c r="H24" i="7"/>
  <c r="I24" i="7" s="1"/>
  <c r="G24" i="7"/>
  <c r="B34" i="7"/>
  <c r="G26" i="7"/>
  <c r="F26" i="7"/>
  <c r="C26" i="7"/>
  <c r="G25" i="7"/>
  <c r="F25" i="7"/>
  <c r="C25" i="7"/>
  <c r="F24" i="7"/>
  <c r="C24" i="7"/>
  <c r="B18" i="7"/>
  <c r="G24" i="3"/>
  <c r="G10" i="3"/>
  <c r="G25" i="3"/>
  <c r="G26" i="3"/>
  <c r="B34" i="3"/>
  <c r="F26" i="3"/>
  <c r="C26" i="3"/>
  <c r="F25" i="3"/>
  <c r="C25" i="3"/>
  <c r="C24" i="3"/>
  <c r="B18" i="3"/>
  <c r="F8" i="8"/>
  <c r="G8" i="8" s="1"/>
  <c r="C8" i="8"/>
  <c r="C7" i="8"/>
  <c r="H7" i="8" s="1"/>
  <c r="F6" i="8"/>
  <c r="C6" i="8"/>
  <c r="G10" i="7"/>
  <c r="G8" i="7"/>
  <c r="F10" i="7"/>
  <c r="C10" i="7"/>
  <c r="C9" i="7"/>
  <c r="H9" i="7" s="1"/>
  <c r="F8" i="7"/>
  <c r="C8" i="7"/>
  <c r="C17" i="4"/>
  <c r="B17" i="4"/>
  <c r="B35" i="4" s="1"/>
  <c r="F8" i="2"/>
  <c r="G8" i="2" s="1"/>
  <c r="F6" i="2"/>
  <c r="G6" i="2" s="1"/>
  <c r="H6" i="2" s="1"/>
  <c r="C8" i="2"/>
  <c r="C10" i="3"/>
  <c r="F10" i="3"/>
  <c r="F9" i="3"/>
  <c r="F8" i="3"/>
  <c r="C9" i="3"/>
  <c r="C8" i="3"/>
  <c r="C7" i="2"/>
  <c r="C6" i="2"/>
  <c r="C18" i="7" l="1"/>
  <c r="H41" i="3"/>
  <c r="H24" i="3"/>
  <c r="I24" i="3"/>
  <c r="H8" i="3"/>
  <c r="H40" i="3"/>
  <c r="I40" i="3" s="1"/>
  <c r="C66" i="3"/>
  <c r="B36" i="4"/>
  <c r="B37" i="4" s="1"/>
  <c r="G6" i="8"/>
  <c r="H8" i="2"/>
  <c r="C50" i="3"/>
  <c r="I41" i="3"/>
  <c r="I42" i="3"/>
  <c r="C34" i="7"/>
  <c r="H25" i="7"/>
  <c r="I25" i="7" s="1"/>
  <c r="H26" i="7"/>
  <c r="I26" i="7" s="1"/>
  <c r="H8" i="7"/>
  <c r="I8" i="7" s="1"/>
  <c r="I9" i="7"/>
  <c r="H9" i="3"/>
  <c r="I9" i="3" s="1"/>
  <c r="C18" i="3"/>
  <c r="C34" i="3"/>
  <c r="H25" i="3"/>
  <c r="I25" i="3" s="1"/>
  <c r="H26" i="3"/>
  <c r="I26" i="3" s="1"/>
  <c r="H8" i="8"/>
  <c r="H10" i="7"/>
  <c r="I10" i="7" s="1"/>
  <c r="H10" i="3"/>
  <c r="I10" i="3" s="1"/>
  <c r="H7" i="2"/>
  <c r="I8" i="3" l="1"/>
  <c r="H18" i="3"/>
  <c r="H66" i="3"/>
  <c r="I66" i="3"/>
  <c r="H6" i="8"/>
  <c r="H16" i="8" s="1"/>
  <c r="H16" i="2"/>
  <c r="H50" i="3"/>
  <c r="I50" i="3"/>
  <c r="H34" i="7"/>
  <c r="I34" i="7"/>
  <c r="I18" i="3"/>
  <c r="H34" i="3"/>
  <c r="I34" i="3"/>
  <c r="H18" i="7"/>
  <c r="I18" i="7"/>
</calcChain>
</file>

<file path=xl/sharedStrings.xml><?xml version="1.0" encoding="utf-8"?>
<sst xmlns="http://schemas.openxmlformats.org/spreadsheetml/2006/main" count="258" uniqueCount="113">
  <si>
    <t xml:space="preserve">T/Ps: Section 17409.5.4 </t>
  </si>
  <si>
    <t xml:space="preserve">*One sample for every day material leaves the facility during the quarterly 10-day measurement period. See Measurement Frequency guidance for more information. </t>
  </si>
  <si>
    <t>**Incompatible material is human-made inert materials, including, but not limited to, glass, metal, plastic, and also includes organic wastes that the receiving end user, facility, operation, or activity is not designed, permitted, or authorized to perform organic waste recovery activities. Section 17402(a)(7.5)</t>
  </si>
  <si>
    <t>Organic waste type: SSO cardboard</t>
  </si>
  <si>
    <t>Sampling date*</t>
  </si>
  <si>
    <t>A: Weight of material sent off-site on operating day (lbs)</t>
  </si>
  <si>
    <t>B: Tons of material sent off-site on operating day (A/2000)</t>
  </si>
  <si>
    <t xml:space="preserve">C: Sample weight (lbs) </t>
  </si>
  <si>
    <t>D: Organics weight w/o incompatibles (lbs)</t>
  </si>
  <si>
    <t>E: Organic ratio of sample (D/C)</t>
  </si>
  <si>
    <t>G: Total weight of organics recovered on operating day (tons)
 (B X E)</t>
  </si>
  <si>
    <t>H: Total weight of incompatible material on operating day (tons) 
(B - G)</t>
  </si>
  <si>
    <t xml:space="preserve"> (Example) 5/23/2022</t>
  </si>
  <si>
    <t>(Example) 5/27/2022</t>
  </si>
  <si>
    <t>(Example) 5/30/2022</t>
  </si>
  <si>
    <t>Total</t>
  </si>
  <si>
    <t>Sum of material sent offsite [Used to determine incompatible limit, 17409.5.8]</t>
  </si>
  <si>
    <t xml:space="preserve"> Sum of organic material recovered (tons) 
[Needed for RDRS, 18815.5]</t>
  </si>
  <si>
    <t>Sum of incompatible materials (tons) [Used to determine incompatible limit, 17409.5.8]</t>
  </si>
  <si>
    <t>Organic waste type: SSO food waste</t>
  </si>
  <si>
    <t>A: Weight of material  sent off-site on operating day (lbs)</t>
  </si>
  <si>
    <t>(Example) 5/26/2022</t>
  </si>
  <si>
    <t>(Example) 5/31/2022</t>
  </si>
  <si>
    <t>Organic waste type: SSO green waste</t>
  </si>
  <si>
    <t>(Example) 5/24/2022</t>
  </si>
  <si>
    <t>(Example) 5/28/2022</t>
  </si>
  <si>
    <t xml:space="preserve">Organic waste type: </t>
  </si>
  <si>
    <t>T/Ps: Section 17409.5.2</t>
  </si>
  <si>
    <t>Organic waste type: MO mixed paper</t>
  </si>
  <si>
    <t>A: Weight of material by organic waste type sent off-site on operating day (lbs)</t>
  </si>
  <si>
    <t>B: Tons of material by organic waste type sent off-site on operating day (A/2000)</t>
  </si>
  <si>
    <t>G: Weight of organics recovered on operating day (tons)
 (B X E)</t>
  </si>
  <si>
    <t>H: Weight of incompatible material on operating day (tons) 
(B - G)</t>
  </si>
  <si>
    <t>Sum of incompatible materials in recovered organic waste (tons) [Used to determine incompatible limit, 17409.5.8]</t>
  </si>
  <si>
    <t>Organic waste type: MO food waste</t>
  </si>
  <si>
    <t>(Example) 5/29/2022</t>
  </si>
  <si>
    <t>T/Ps: Section 17409.5.5; Composters: Section 17867; In-vessel digestors: Section 17896.44.1</t>
  </si>
  <si>
    <t>Total weight of outgoing material sent to disposal on operating day (lbs)</t>
  </si>
  <si>
    <t>A: Total weight of outgoing material sent to disposal on operating day (tons)</t>
  </si>
  <si>
    <t>B: Sample weight (lbs)</t>
  </si>
  <si>
    <t>C: Non-organic material (lbs)</t>
  </si>
  <si>
    <t>D: Organic material (lbs) 
(B - C)</t>
  </si>
  <si>
    <t>E: Organic ratio of sample
(D/B)</t>
  </si>
  <si>
    <t>F: Total weight of organics in material disposed on operating day (tons)
(E X A)</t>
  </si>
  <si>
    <t>(Example) 5/23/2022</t>
  </si>
  <si>
    <t>(Example) 5/25/2022</t>
  </si>
  <si>
    <t>(Example)
5/26/2022</t>
  </si>
  <si>
    <t>Sum</t>
  </si>
  <si>
    <t>Sum of organic material disposed during measurement period (tons) 
[Needed for RDRS, 18815.5]</t>
  </si>
  <si>
    <t>T/Ps: Section 17409.5.3; Composters: Section 17867 ; In-vessel digestors: Section 17896.44.1</t>
  </si>
  <si>
    <t>T/Ps: Section 17409.5.8</t>
  </si>
  <si>
    <t>*Sum of material sent offsite in measurement period (Table Column B on SSO &amp; MO Recovered Organic tabs)</t>
  </si>
  <si>
    <t>**Sum of incompatible material in measurement period (Table Column H on Recovered Organic tabs)</t>
  </si>
  <si>
    <t>Source separated organic waste streams (SSO)</t>
  </si>
  <si>
    <t>Organic material types
from SSO stream</t>
  </si>
  <si>
    <t>Sum of material sent offsite in measurement period(tons)*</t>
  </si>
  <si>
    <t>Sum of incompatible materials in measurement period (tons)**</t>
  </si>
  <si>
    <t>(Example) SSO Food waste</t>
  </si>
  <si>
    <t>(Example) SSO cardboard</t>
  </si>
  <si>
    <t>(Example) SSO Green waste</t>
  </si>
  <si>
    <t>Mixed waste organic streams (MO)</t>
  </si>
  <si>
    <t>Organic material types
from MO stream</t>
  </si>
  <si>
    <t>Sum of material sent offsite in measurement period (tons)*</t>
  </si>
  <si>
    <t>(Example) MO mixed paper</t>
  </si>
  <si>
    <t xml:space="preserve"> (Example) MO food waste</t>
  </si>
  <si>
    <t xml:space="preserve">Incompatible Limit </t>
  </si>
  <si>
    <t>A: Sum of all organic waste material sent offsite from SSO and MO streams (tons)</t>
  </si>
  <si>
    <t>B: Sum of all incompatibles from SSO and MO streams (tons)</t>
  </si>
  <si>
    <t>% incompatible limit 
(B/A x 100)</t>
  </si>
  <si>
    <t>T/Ps: Section 17409.5.7 (measurements begin Q3 2022)</t>
  </si>
  <si>
    <t xml:space="preserve">Note: Facility required to complete this measurement (one sample per quarter) if they receive over 500 tons of gray container waste from at least one jurisdiction annually. </t>
  </si>
  <si>
    <t>Date of sample</t>
  </si>
  <si>
    <t>A: Sample weight (lbs)</t>
  </si>
  <si>
    <t>B: Organic material weight only (lbs)</t>
  </si>
  <si>
    <t>Ratio of remnant organic material (B/A)</t>
  </si>
  <si>
    <t xml:space="preserve"> </t>
  </si>
  <si>
    <t>Section 18815.5: Reporting Requirements for Transfer/Processors</t>
  </si>
  <si>
    <t>Mixed Waste Organic Collection Streams</t>
  </si>
  <si>
    <t>Source Separated Organic Waste Collection Streams</t>
  </si>
  <si>
    <t>Gray Container Waste Collection Streams (beginning Q3 2022)</t>
  </si>
  <si>
    <t>The sum for the quarter:</t>
  </si>
  <si>
    <t>Complete:</t>
  </si>
  <si>
    <t>Total incoming weight of mixed organic collection streams (tons)</t>
  </si>
  <si>
    <t>From records</t>
  </si>
  <si>
    <t>Total incoming weight of source separated organic waste collection streams (tons)</t>
  </si>
  <si>
    <t>Does your facility recieve more than 500 tons of gray container waste from at least one jurisdiction annually?</t>
  </si>
  <si>
    <t>Yes/No</t>
  </si>
  <si>
    <t>Total outgoing weight of material recovered from mixed waste organic collection streams (sent out for end use, recovery, or further processing) (tons)</t>
  </si>
  <si>
    <t>Total outgoing weight of material recovered from source separated organic waste collection streams (sent out for end use, recovery, or further processing) (tons)</t>
  </si>
  <si>
    <t>If YES, the average ratio of remnant organic waste to non-organic waste measured in the gray container waste evaluation samples performed by the facility (percentage)</t>
  </si>
  <si>
    <t>(Ratio of remnant organic material x 100)</t>
  </si>
  <si>
    <t>Total outgoing weight of material sent to disposal from mixed waste organic collection streams (tons)</t>
  </si>
  <si>
    <t>Total outgoing weight of material sent to disposal from  source separated organic waste collection streams (tons)</t>
  </si>
  <si>
    <t>The sum for the 10-day measurement period:</t>
  </si>
  <si>
    <t>Outgoing weight of organic material recovered from mixed waste organic collection streams (sent out for end use, recovery, or further processing) (tons)</t>
  </si>
  <si>
    <t>Outgoing weight of organic material recovered from source separated organic waste collection streams (sent out for end use, recovery, or further processing) (tons)</t>
  </si>
  <si>
    <t>Outgoing weight of organic material from mixed waste organic collection streams sent for disposal (tons)</t>
  </si>
  <si>
    <t>Outgoing weight of organic material from source separated organic waste collection streams sent for disposal (tons)</t>
  </si>
  <si>
    <t>F: Incompatible material weight only** (lbs) 
(C-D)</t>
  </si>
  <si>
    <t>SSO - Measuring organic waste recovered from each organic waste type (sent for end-use, recovery, or further processing)</t>
  </si>
  <si>
    <t>MO - Measuring organic waste recovered from each organic waste type (sent for end-use, recovery, or further processing)</t>
  </si>
  <si>
    <t>SSO - Measuring organic waste sent for disposal</t>
  </si>
  <si>
    <t>MO - Measuring organic waste sent for disposal</t>
  </si>
  <si>
    <t>Calculating Incompatible Limit</t>
  </si>
  <si>
    <t>Gray Container Waste Evaluation</t>
  </si>
  <si>
    <t>(Example) Total</t>
  </si>
  <si>
    <t>(Example) Sum</t>
  </si>
  <si>
    <t>(Example)</t>
  </si>
  <si>
    <t>Measured</t>
  </si>
  <si>
    <r>
      <t>(Sum of tables from column G for all MO material types on "</t>
    </r>
    <r>
      <rPr>
        <b/>
        <i/>
        <sz val="11"/>
        <color theme="1"/>
        <rFont val="Arial"/>
        <family val="2"/>
      </rPr>
      <t>Recovered Organics (MO)</t>
    </r>
    <r>
      <rPr>
        <i/>
        <sz val="11"/>
        <color theme="1"/>
        <rFont val="Arial"/>
        <family val="2"/>
      </rPr>
      <t>" tab)</t>
    </r>
  </si>
  <si>
    <r>
      <t>Sum of table column H for all MO material types on "</t>
    </r>
    <r>
      <rPr>
        <b/>
        <i/>
        <sz val="11"/>
        <color theme="1"/>
        <rFont val="Arial"/>
        <family val="2"/>
      </rPr>
      <t>Organics Disposed (MO)</t>
    </r>
    <r>
      <rPr>
        <i/>
        <sz val="11"/>
        <color theme="1"/>
        <rFont val="Arial"/>
        <family val="2"/>
      </rPr>
      <t>" tab)</t>
    </r>
  </si>
  <si>
    <r>
      <t>(Sum of table column H for all SSO material types on "</t>
    </r>
    <r>
      <rPr>
        <b/>
        <i/>
        <sz val="11"/>
        <color theme="1"/>
        <rFont val="Arial"/>
        <family val="2"/>
      </rPr>
      <t>Organics Disposed (SSO)</t>
    </r>
    <r>
      <rPr>
        <i/>
        <sz val="11"/>
        <color theme="1"/>
        <rFont val="Arial"/>
        <family val="2"/>
      </rPr>
      <t>" tab)</t>
    </r>
  </si>
  <si>
    <r>
      <t>(Sum of tables from column G for all SSO material types on "</t>
    </r>
    <r>
      <rPr>
        <b/>
        <i/>
        <sz val="11"/>
        <color theme="1"/>
        <rFont val="Arial"/>
        <family val="2"/>
      </rPr>
      <t>Recovered Organics (SSO)</t>
    </r>
    <r>
      <rPr>
        <i/>
        <sz val="11"/>
        <color theme="1"/>
        <rFont val="Arial"/>
        <family val="2"/>
      </rPr>
      <t>" tab)</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</si>
</sst>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2"/>
      <color theme="1"/>
      <name val="Arial"/>
      <family val="2"/>
    </font>
    <font>
      <sz val="12"/>
      <color rgb="FF000000"/>
      <name val="Arial"/>
      <family val="2"/>
    </font>
    <font>
      <b/>
      <sz val="12"/>
      <color rgb="FF000000"/>
      <name val="Arial"/>
      <family val="2"/>
    </font>
    <font>
      <i/>
      <sz val="12"/>
      <color rgb="FF000000"/>
      <name val="Arial"/>
      <family val="2"/>
    </font>
    <font>
      <sz val="14"/>
      <color theme="1"/>
      <name val="Arial"/>
      <family val="2"/>
    </font>
    <font>
      <b/>
      <sz val="16"/>
      <color theme="1"/>
      <name val="Arial"/>
      <family val="2"/>
    </font>
    <font>
      <b/>
      <sz val="16"/>
      <color rgb="FF000000"/>
      <name val="Arial"/>
      <family val="2"/>
    </font>
    <font>
      <b/>
      <sz val="12"/>
      <color theme="1"/>
      <name val="Arial"/>
      <family val="2"/>
    </font>
    <font>
      <b/>
      <sz val="14"/>
      <color rgb="FF000000"/>
      <name val="Arial"/>
      <family val="2"/>
    </font>
    <font>
      <i/>
      <sz val="12"/>
      <color theme="1"/>
      <name val="Arial"/>
      <family val="2"/>
    </font>
    <font>
      <b/>
      <i/>
      <sz val="12"/>
      <color rgb="FF000000"/>
      <name val="Arial"/>
      <family val="2"/>
    </font>
    <font>
      <b/>
      <sz val="12"/>
      <color rgb="FF000000"/>
      <name val="Arial"/>
      <charset val="1"/>
    </font>
    <font>
      <b/>
      <sz val="14"/>
      <color rgb="FFC00000"/>
      <name val="Arial"/>
      <family val="2"/>
    </font>
    <font>
      <i/>
      <sz val="11"/>
      <color theme="1"/>
      <name val="Arial"/>
      <family val="2"/>
    </font>
    <font>
      <b/>
      <i/>
      <sz val="11"/>
      <color theme="1"/>
      <name val="Arial"/>
      <family val="2"/>
    </font>
  </fonts>
  <fills count="10">
    <fill>
      <patternFill patternType="none"/>
    </fill>
    <fill>
      <patternFill patternType="gray125"/>
    </fill>
    <fill>
      <patternFill patternType="solid">
        <fgColor theme="6" tint="0.79998168889431442"/>
        <bgColor indexed="64"/>
      </patternFill>
    </fill>
    <fill>
      <patternFill patternType="solid">
        <fgColor theme="9" tint="0.59999389629810485"/>
        <bgColor rgb="FF000000"/>
      </patternFill>
    </fill>
    <fill>
      <patternFill patternType="solid">
        <fgColor rgb="FFC6E0B4"/>
        <bgColor indexed="64"/>
      </patternFill>
    </fill>
    <fill>
      <patternFill patternType="solid">
        <fgColor rgb="FFEDEDED"/>
        <bgColor indexed="64"/>
      </patternFill>
    </fill>
    <fill>
      <patternFill patternType="solid">
        <fgColor rgb="FFE7E6E6"/>
        <bgColor indexed="64"/>
      </patternFill>
    </fill>
    <fill>
      <patternFill patternType="solid">
        <fgColor rgb="FFD6DCE4"/>
        <bgColor indexed="64"/>
      </patternFill>
    </fill>
    <fill>
      <patternFill patternType="solid">
        <fgColor rgb="FFFFFFFF"/>
        <bgColor indexed="64"/>
      </patternFill>
    </fill>
    <fill>
      <patternFill patternType="solid">
        <fgColor theme="9" tint="0.79998168889431442"/>
        <bgColor indexed="64"/>
      </patternFill>
    </fill>
  </fills>
  <borders count="31">
    <border>
      <left/>
      <right/>
      <top/>
      <bottom/>
      <diagonal/>
    </border>
    <border>
      <left style="dotted">
        <color indexed="64"/>
      </left>
      <right style="dotted">
        <color indexed="64"/>
      </right>
      <top/>
      <bottom style="dotted">
        <color indexed="64"/>
      </bottom>
      <diagonal/>
    </border>
    <border>
      <left style="dotted">
        <color indexed="64"/>
      </left>
      <right style="dotted">
        <color indexed="64"/>
      </right>
      <top style="dotted">
        <color indexed="64"/>
      </top>
      <bottom style="dotted">
        <color indexed="64"/>
      </bottom>
      <diagonal/>
    </border>
    <border>
      <left style="thin">
        <color indexed="64"/>
      </left>
      <right style="thin">
        <color indexed="64"/>
      </right>
      <top style="thin">
        <color indexed="64"/>
      </top>
      <bottom style="thin">
        <color indexed="64"/>
      </bottom>
      <diagonal/>
    </border>
    <border>
      <left style="dotted">
        <color indexed="64"/>
      </left>
      <right/>
      <top/>
      <bottom/>
      <diagonal/>
    </border>
    <border>
      <left/>
      <right/>
      <top style="dotted">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indexed="64"/>
      </left>
      <right/>
      <top/>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top style="thin">
        <color rgb="FF000000"/>
      </top>
      <bottom/>
      <diagonal/>
    </border>
    <border>
      <left/>
      <right/>
      <top/>
      <bottom style="thin">
        <color indexed="64"/>
      </bottom>
      <diagonal/>
    </border>
    <border>
      <left style="dotted">
        <color indexed="64"/>
      </left>
      <right/>
      <top/>
      <bottom style="dotted">
        <color indexed="64"/>
      </bottom>
      <diagonal/>
    </border>
    <border>
      <left/>
      <right style="dotted">
        <color indexed="64"/>
      </right>
      <top/>
      <bottom style="dotted">
        <color indexed="64"/>
      </bottom>
      <diagonal/>
    </border>
    <border>
      <left style="dotted">
        <color indexed="64"/>
      </left>
      <right/>
      <top/>
      <bottom style="thin">
        <color indexed="64"/>
      </bottom>
      <diagonal/>
    </border>
    <border>
      <left style="medium">
        <color rgb="FF000000"/>
      </left>
      <right style="medium">
        <color rgb="FF000000"/>
      </right>
      <top style="medium">
        <color rgb="FF000000"/>
      </top>
      <bottom style="medium">
        <color rgb="FF000000"/>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bottom style="thin">
        <color indexed="64"/>
      </bottom>
      <diagonal/>
    </border>
    <border>
      <left style="medium">
        <color rgb="FF000000"/>
      </left>
      <right style="medium">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diagonal/>
    </border>
  </borders>
  <cellStyleXfs count="1">
    <xf numFmtId="0" fontId="0" fillId="0" borderId="0"/>
  </cellStyleXfs>
  <cellXfs count="165">
    <xf numFmtId="0" fontId="0" fillId="0" borderId="0" xfId="0"/>
    <xf numFmtId="14" fontId="1" fillId="0" borderId="3" xfId="0" applyNumberFormat="1" applyFont="1" applyBorder="1" applyAlignment="1">
      <alignment horizontal="center" wrapText="1"/>
    </xf>
    <xf numFmtId="0" fontId="1" fillId="0" borderId="3" xfId="0" applyFont="1" applyBorder="1" applyAlignment="1">
      <alignment horizontal="center" wrapText="1"/>
    </xf>
    <xf numFmtId="0" fontId="1" fillId="0" borderId="1" xfId="0" applyFont="1" applyBorder="1" applyAlignment="1">
      <alignment wrapText="1"/>
    </xf>
    <xf numFmtId="0" fontId="1" fillId="0" borderId="2" xfId="0" applyFont="1" applyBorder="1" applyAlignment="1">
      <alignment wrapText="1"/>
    </xf>
    <xf numFmtId="14" fontId="3" fillId="0" borderId="3" xfId="0" applyNumberFormat="1" applyFont="1" applyBorder="1" applyAlignment="1">
      <alignment horizontal="center" wrapText="1"/>
    </xf>
    <xf numFmtId="0" fontId="3" fillId="0" borderId="3" xfId="0" applyFont="1" applyBorder="1" applyAlignment="1">
      <alignment horizontal="center" wrapText="1"/>
    </xf>
    <xf numFmtId="2" fontId="1" fillId="0" borderId="3" xfId="0" applyNumberFormat="1" applyFont="1" applyBorder="1" applyAlignment="1">
      <alignment horizontal="center" wrapText="1"/>
    </xf>
    <xf numFmtId="0" fontId="2" fillId="3" borderId="3" xfId="0" applyFont="1" applyFill="1" applyBorder="1" applyAlignment="1">
      <alignment horizontal="center" vertical="center" wrapText="1"/>
    </xf>
    <xf numFmtId="3" fontId="1" fillId="0" borderId="3" xfId="0" applyNumberFormat="1" applyFont="1" applyBorder="1" applyAlignment="1">
      <alignment horizontal="center" wrapText="1"/>
    </xf>
    <xf numFmtId="0" fontId="4" fillId="0" borderId="0" xfId="0" applyFont="1"/>
    <xf numFmtId="0" fontId="1" fillId="0" borderId="7" xfId="0" applyFont="1" applyBorder="1" applyAlignment="1">
      <alignment horizontal="center" wrapText="1"/>
    </xf>
    <xf numFmtId="2" fontId="1" fillId="0" borderId="7" xfId="0" applyNumberFormat="1" applyFont="1" applyBorder="1" applyAlignment="1">
      <alignment horizontal="center" wrapText="1"/>
    </xf>
    <xf numFmtId="4" fontId="1" fillId="0" borderId="3" xfId="0" applyNumberFormat="1" applyFont="1" applyBorder="1" applyAlignment="1">
      <alignment horizontal="center" wrapText="1"/>
    </xf>
    <xf numFmtId="2" fontId="0" fillId="0" borderId="0" xfId="0" applyNumberFormat="1"/>
    <xf numFmtId="0" fontId="7" fillId="4" borderId="8" xfId="0" applyFont="1" applyFill="1" applyBorder="1" applyAlignment="1">
      <alignment horizontal="center" vertical="center" wrapText="1"/>
    </xf>
    <xf numFmtId="0" fontId="2" fillId="3" borderId="8" xfId="0" applyFont="1" applyFill="1" applyBorder="1" applyAlignment="1">
      <alignment horizontal="center" vertical="center" wrapText="1"/>
    </xf>
    <xf numFmtId="14" fontId="3" fillId="0" borderId="8" xfId="0" applyNumberFormat="1" applyFont="1" applyBorder="1" applyAlignment="1">
      <alignment horizontal="center" wrapText="1"/>
    </xf>
    <xf numFmtId="0" fontId="3" fillId="0" borderId="8" xfId="0" applyFont="1" applyBorder="1" applyAlignment="1">
      <alignment horizontal="center" wrapText="1"/>
    </xf>
    <xf numFmtId="4" fontId="3" fillId="0" borderId="8" xfId="0" applyNumberFormat="1" applyFont="1" applyBorder="1" applyAlignment="1">
      <alignment horizontal="center" wrapText="1"/>
    </xf>
    <xf numFmtId="3" fontId="3" fillId="0" borderId="8" xfId="0" applyNumberFormat="1" applyFont="1" applyBorder="1" applyAlignment="1">
      <alignment horizontal="center" wrapText="1"/>
    </xf>
    <xf numFmtId="14" fontId="1" fillId="0" borderId="8" xfId="0" applyNumberFormat="1" applyFont="1" applyBorder="1" applyAlignment="1">
      <alignment horizontal="center" wrapText="1"/>
    </xf>
    <xf numFmtId="0" fontId="1" fillId="0" borderId="8" xfId="0" applyFont="1" applyBorder="1" applyAlignment="1">
      <alignment horizontal="center" wrapText="1"/>
    </xf>
    <xf numFmtId="4" fontId="1" fillId="0" borderId="8" xfId="0" applyNumberFormat="1" applyFont="1" applyBorder="1" applyAlignment="1">
      <alignment horizontal="center" wrapText="1"/>
    </xf>
    <xf numFmtId="2" fontId="1" fillId="0" borderId="8" xfId="0" applyNumberFormat="1" applyFont="1" applyBorder="1" applyAlignment="1">
      <alignment horizontal="center" wrapText="1"/>
    </xf>
    <xf numFmtId="3" fontId="1" fillId="0" borderId="8" xfId="0" applyNumberFormat="1" applyFont="1" applyBorder="1" applyAlignment="1">
      <alignment horizontal="center" wrapText="1"/>
    </xf>
    <xf numFmtId="0" fontId="7" fillId="0" borderId="0" xfId="0" applyFont="1"/>
    <xf numFmtId="0" fontId="1" fillId="0" borderId="10" xfId="0" applyFont="1" applyBorder="1" applyAlignment="1">
      <alignment horizontal="center" wrapText="1"/>
    </xf>
    <xf numFmtId="2" fontId="1" fillId="0" borderId="10" xfId="0" applyNumberFormat="1" applyFont="1" applyBorder="1" applyAlignment="1">
      <alignment horizontal="center" wrapText="1"/>
    </xf>
    <xf numFmtId="3" fontId="1" fillId="0" borderId="10" xfId="0" applyNumberFormat="1" applyFont="1" applyBorder="1" applyAlignment="1">
      <alignment horizontal="center" wrapText="1"/>
    </xf>
    <xf numFmtId="0" fontId="2" fillId="3" borderId="11" xfId="0" applyFont="1" applyFill="1" applyBorder="1" applyAlignment="1">
      <alignment horizontal="center" vertical="center" wrapText="1"/>
    </xf>
    <xf numFmtId="0" fontId="3" fillId="0" borderId="11" xfId="0" applyFont="1" applyBorder="1" applyAlignment="1">
      <alignment horizontal="center" wrapText="1"/>
    </xf>
    <xf numFmtId="0" fontId="1" fillId="0" borderId="11" xfId="0" applyFont="1" applyBorder="1" applyAlignment="1">
      <alignment horizontal="center" wrapText="1"/>
    </xf>
    <xf numFmtId="0" fontId="1" fillId="0" borderId="13" xfId="0" applyFont="1" applyBorder="1" applyAlignment="1">
      <alignment horizontal="center" wrapText="1"/>
    </xf>
    <xf numFmtId="0" fontId="2" fillId="3" borderId="14" xfId="0" applyFont="1" applyFill="1" applyBorder="1" applyAlignment="1">
      <alignment horizontal="center" vertical="center" wrapText="1"/>
    </xf>
    <xf numFmtId="2" fontId="3" fillId="0" borderId="14" xfId="0" applyNumberFormat="1" applyFont="1" applyBorder="1" applyAlignment="1">
      <alignment horizontal="center" wrapText="1"/>
    </xf>
    <xf numFmtId="0" fontId="1" fillId="0" borderId="16" xfId="0" applyFont="1" applyBorder="1" applyAlignment="1">
      <alignment horizontal="center" wrapText="1"/>
    </xf>
    <xf numFmtId="14" fontId="1" fillId="0" borderId="10" xfId="0" applyNumberFormat="1" applyFont="1" applyBorder="1" applyAlignment="1">
      <alignment horizontal="center" wrapText="1"/>
    </xf>
    <xf numFmtId="0" fontId="1" fillId="0" borderId="18" xfId="0" applyFont="1" applyBorder="1" applyAlignment="1">
      <alignment wrapText="1"/>
    </xf>
    <xf numFmtId="0" fontId="1" fillId="0" borderId="19" xfId="0" applyFont="1" applyBorder="1" applyAlignment="1">
      <alignment wrapText="1"/>
    </xf>
    <xf numFmtId="2" fontId="3" fillId="0" borderId="15" xfId="0" applyNumberFormat="1" applyFont="1" applyBorder="1" applyAlignment="1">
      <alignment horizontal="center" wrapText="1"/>
    </xf>
    <xf numFmtId="0" fontId="1" fillId="0" borderId="0" xfId="0" applyFont="1" applyAlignment="1">
      <alignment horizontal="left"/>
    </xf>
    <xf numFmtId="0" fontId="0" fillId="0" borderId="0" xfId="0" applyAlignment="1">
      <alignment wrapText="1"/>
    </xf>
    <xf numFmtId="10" fontId="0" fillId="0" borderId="0" xfId="0" applyNumberFormat="1"/>
    <xf numFmtId="14" fontId="1" fillId="0" borderId="6" xfId="0" applyNumberFormat="1" applyFont="1" applyBorder="1" applyAlignment="1">
      <alignment horizontal="center" wrapText="1"/>
    </xf>
    <xf numFmtId="14" fontId="1" fillId="0" borderId="9" xfId="0" applyNumberFormat="1" applyFont="1" applyBorder="1" applyAlignment="1">
      <alignment horizontal="center" wrapText="1"/>
    </xf>
    <xf numFmtId="0" fontId="1" fillId="2" borderId="8" xfId="0" applyFont="1" applyFill="1" applyBorder="1" applyAlignment="1">
      <alignment horizontal="center" wrapText="1"/>
    </xf>
    <xf numFmtId="0" fontId="1" fillId="0" borderId="0" xfId="0" applyFont="1" applyAlignment="1">
      <alignment wrapText="1"/>
    </xf>
    <xf numFmtId="0" fontId="0" fillId="0" borderId="8" xfId="0" applyBorder="1" applyAlignment="1">
      <alignment wrapText="1"/>
    </xf>
    <xf numFmtId="0" fontId="1" fillId="0" borderId="0" xfId="0" applyFont="1" applyAlignment="1">
      <alignment horizontal="center" wrapText="1"/>
    </xf>
    <xf numFmtId="4" fontId="0" fillId="0" borderId="8" xfId="0" applyNumberFormat="1" applyBorder="1" applyAlignment="1">
      <alignment horizontal="center"/>
    </xf>
    <xf numFmtId="4" fontId="0" fillId="0" borderId="10" xfId="0" applyNumberFormat="1" applyBorder="1" applyAlignment="1">
      <alignment horizontal="center"/>
    </xf>
    <xf numFmtId="0" fontId="7" fillId="7" borderId="8" xfId="0" applyFont="1" applyFill="1" applyBorder="1"/>
    <xf numFmtId="0" fontId="0" fillId="7" borderId="8" xfId="0" applyFill="1" applyBorder="1"/>
    <xf numFmtId="0" fontId="7" fillId="7" borderId="8" xfId="0" applyFont="1" applyFill="1" applyBorder="1" applyAlignment="1">
      <alignment wrapText="1"/>
    </xf>
    <xf numFmtId="4" fontId="1" fillId="0" borderId="10" xfId="0" applyNumberFormat="1" applyFont="1" applyBorder="1" applyAlignment="1">
      <alignment horizontal="center" wrapText="1"/>
    </xf>
    <xf numFmtId="10" fontId="7" fillId="0" borderId="0" xfId="0" applyNumberFormat="1" applyFont="1"/>
    <xf numFmtId="0" fontId="3" fillId="0" borderId="0" xfId="0" applyFont="1" applyAlignment="1">
      <alignment horizontal="center" wrapText="1"/>
    </xf>
    <xf numFmtId="14" fontId="1" fillId="0" borderId="0" xfId="0" applyNumberFormat="1" applyFont="1" applyAlignment="1">
      <alignment horizontal="left" wrapText="1"/>
    </xf>
    <xf numFmtId="14" fontId="1" fillId="0" borderId="0" xfId="0" applyNumberFormat="1" applyFont="1" applyAlignment="1">
      <alignment horizontal="center" wrapText="1"/>
    </xf>
    <xf numFmtId="4" fontId="10" fillId="0" borderId="8" xfId="0" applyNumberFormat="1" applyFont="1" applyBorder="1" applyAlignment="1">
      <alignment horizontal="center" wrapText="1"/>
    </xf>
    <xf numFmtId="3" fontId="1" fillId="0" borderId="13" xfId="0" applyNumberFormat="1" applyFont="1" applyBorder="1" applyAlignment="1">
      <alignment horizontal="center" wrapText="1"/>
    </xf>
    <xf numFmtId="0" fontId="1" fillId="8" borderId="8" xfId="0" applyFont="1" applyFill="1" applyBorder="1" applyAlignment="1">
      <alignment horizontal="center" wrapText="1"/>
    </xf>
    <xf numFmtId="0" fontId="1" fillId="8" borderId="10" xfId="0" applyFont="1" applyFill="1" applyBorder="1" applyAlignment="1">
      <alignment horizontal="center" wrapText="1"/>
    </xf>
    <xf numFmtId="0" fontId="7" fillId="0" borderId="0" xfId="0" applyFont="1" applyAlignment="1">
      <alignment horizontal="center" vertical="center" wrapText="1"/>
    </xf>
    <xf numFmtId="2" fontId="7" fillId="5" borderId="23" xfId="0" applyNumberFormat="1" applyFont="1" applyFill="1" applyBorder="1" applyAlignment="1">
      <alignment horizontal="center"/>
    </xf>
    <xf numFmtId="4" fontId="7" fillId="5" borderId="24" xfId="0" applyNumberFormat="1" applyFont="1" applyFill="1" applyBorder="1" applyAlignment="1">
      <alignment horizontal="center"/>
    </xf>
    <xf numFmtId="2" fontId="2" fillId="2" borderId="21" xfId="0" applyNumberFormat="1" applyFont="1" applyFill="1" applyBorder="1" applyAlignment="1">
      <alignment horizontal="center" wrapText="1"/>
    </xf>
    <xf numFmtId="0" fontId="1" fillId="6" borderId="8" xfId="0" applyFont="1" applyFill="1" applyBorder="1" applyAlignment="1">
      <alignment horizontal="center" wrapText="1"/>
    </xf>
    <xf numFmtId="2" fontId="2" fillId="0" borderId="0" xfId="0" applyNumberFormat="1" applyFont="1" applyAlignment="1">
      <alignment horizontal="center" vertical="center" wrapText="1"/>
    </xf>
    <xf numFmtId="14" fontId="1" fillId="9" borderId="8" xfId="0" applyNumberFormat="1" applyFont="1" applyFill="1" applyBorder="1" applyAlignment="1">
      <alignment horizontal="left" wrapText="1"/>
    </xf>
    <xf numFmtId="2" fontId="1" fillId="6" borderId="8" xfId="0" applyNumberFormat="1" applyFont="1" applyFill="1" applyBorder="1" applyAlignment="1">
      <alignment horizontal="center" wrapText="1"/>
    </xf>
    <xf numFmtId="1" fontId="1" fillId="6" borderId="8" xfId="0" applyNumberFormat="1" applyFont="1" applyFill="1" applyBorder="1" applyAlignment="1">
      <alignment horizontal="center" wrapText="1"/>
    </xf>
    <xf numFmtId="2" fontId="2" fillId="6" borderId="21" xfId="0" applyNumberFormat="1" applyFont="1" applyFill="1" applyBorder="1" applyAlignment="1">
      <alignment horizontal="center" wrapText="1"/>
    </xf>
    <xf numFmtId="3" fontId="1" fillId="6" borderId="11" xfId="0" applyNumberFormat="1" applyFont="1" applyFill="1" applyBorder="1" applyAlignment="1">
      <alignment horizontal="center" wrapText="1"/>
    </xf>
    <xf numFmtId="1" fontId="1" fillId="6" borderId="14" xfId="0" applyNumberFormat="1" applyFont="1" applyFill="1" applyBorder="1" applyAlignment="1">
      <alignment horizontal="center" wrapText="1"/>
    </xf>
    <xf numFmtId="0" fontId="11" fillId="0" borderId="0" xfId="0" applyFont="1" applyAlignment="1">
      <alignment horizontal="center" vertical="top" wrapText="1"/>
    </xf>
    <xf numFmtId="4" fontId="1" fillId="8" borderId="8" xfId="0" applyNumberFormat="1" applyFont="1" applyFill="1" applyBorder="1" applyAlignment="1">
      <alignment horizontal="center" wrapText="1"/>
    </xf>
    <xf numFmtId="4" fontId="1" fillId="8" borderId="10" xfId="0" applyNumberFormat="1" applyFont="1" applyFill="1" applyBorder="1" applyAlignment="1">
      <alignment horizontal="center" wrapText="1"/>
    </xf>
    <xf numFmtId="4" fontId="1" fillId="6" borderId="8" xfId="0" applyNumberFormat="1" applyFont="1" applyFill="1" applyBorder="1" applyAlignment="1">
      <alignment horizontal="center" wrapText="1"/>
    </xf>
    <xf numFmtId="0" fontId="1" fillId="6" borderId="11" xfId="0" applyFont="1" applyFill="1" applyBorder="1" applyAlignment="1">
      <alignment horizontal="center" wrapText="1"/>
    </xf>
    <xf numFmtId="4" fontId="0" fillId="0" borderId="0" xfId="0" applyNumberFormat="1" applyAlignment="1">
      <alignment horizontal="center"/>
    </xf>
    <xf numFmtId="0" fontId="7" fillId="4" borderId="13" xfId="0" applyFont="1" applyFill="1" applyBorder="1" applyAlignment="1">
      <alignment horizontal="center" vertical="center" wrapText="1"/>
    </xf>
    <xf numFmtId="4" fontId="0" fillId="0" borderId="26" xfId="0" applyNumberFormat="1" applyBorder="1" applyAlignment="1">
      <alignment horizontal="center"/>
    </xf>
    <xf numFmtId="0" fontId="2" fillId="0" borderId="0" xfId="0" applyFont="1" applyAlignment="1">
      <alignment horizontal="left"/>
    </xf>
    <xf numFmtId="4" fontId="2" fillId="6" borderId="21" xfId="0" applyNumberFormat="1" applyFont="1" applyFill="1" applyBorder="1" applyAlignment="1">
      <alignment horizontal="center" wrapText="1"/>
    </xf>
    <xf numFmtId="4" fontId="1" fillId="6" borderId="11" xfId="0" applyNumberFormat="1" applyFont="1" applyFill="1" applyBorder="1" applyAlignment="1">
      <alignment horizontal="center" wrapText="1"/>
    </xf>
    <xf numFmtId="4" fontId="1" fillId="6" borderId="14" xfId="0" applyNumberFormat="1" applyFont="1" applyFill="1" applyBorder="1" applyAlignment="1">
      <alignment horizontal="center" wrapText="1"/>
    </xf>
    <xf numFmtId="0" fontId="1" fillId="2" borderId="3" xfId="0" applyFont="1" applyFill="1" applyBorder="1" applyAlignment="1">
      <alignment horizontal="center" wrapText="1"/>
    </xf>
    <xf numFmtId="3" fontId="1" fillId="2" borderId="3" xfId="0" applyNumberFormat="1" applyFont="1" applyFill="1" applyBorder="1" applyAlignment="1">
      <alignment horizontal="center" wrapText="1"/>
    </xf>
    <xf numFmtId="4" fontId="1" fillId="2" borderId="3" xfId="0" applyNumberFormat="1" applyFont="1" applyFill="1" applyBorder="1" applyAlignment="1">
      <alignment horizontal="center" wrapText="1"/>
    </xf>
    <xf numFmtId="0" fontId="2" fillId="0" borderId="0" xfId="0" applyFont="1" applyAlignment="1">
      <alignment horizontal="center" vertical="center" wrapText="1"/>
    </xf>
    <xf numFmtId="0" fontId="1" fillId="0" borderId="0" xfId="0" applyFont="1" applyAlignment="1">
      <alignment horizontal="left" wrapText="1"/>
    </xf>
    <xf numFmtId="0" fontId="10" fillId="2" borderId="8" xfId="0" applyFont="1" applyFill="1" applyBorder="1" applyAlignment="1">
      <alignment horizontal="center" wrapText="1"/>
    </xf>
    <xf numFmtId="0" fontId="1" fillId="0" borderId="0" xfId="0" applyFont="1"/>
    <xf numFmtId="0" fontId="0" fillId="0" borderId="5" xfId="0" applyBorder="1"/>
    <xf numFmtId="10" fontId="7" fillId="0" borderId="8" xfId="0" applyNumberFormat="1" applyFont="1" applyBorder="1" applyAlignment="1">
      <alignment horizontal="center"/>
    </xf>
    <xf numFmtId="0" fontId="1" fillId="0" borderId="8" xfId="0" applyFont="1" applyBorder="1" applyAlignment="1">
      <alignment horizontal="center"/>
    </xf>
    <xf numFmtId="0" fontId="1" fillId="5" borderId="8" xfId="0" applyFont="1" applyFill="1" applyBorder="1" applyAlignment="1">
      <alignment horizontal="left" vertical="center" wrapText="1"/>
    </xf>
    <xf numFmtId="0" fontId="0" fillId="5" borderId="8" xfId="0" applyFill="1" applyBorder="1" applyAlignment="1">
      <alignment horizontal="left" vertical="center" wrapText="1"/>
    </xf>
    <xf numFmtId="0" fontId="0" fillId="5" borderId="8" xfId="0" applyFill="1" applyBorder="1" applyAlignment="1">
      <alignment vertical="center" wrapText="1"/>
    </xf>
    <xf numFmtId="0" fontId="9" fillId="0" borderId="8" xfId="0" applyFont="1" applyBorder="1" applyAlignment="1">
      <alignment horizontal="center" vertical="center"/>
    </xf>
    <xf numFmtId="0" fontId="0" fillId="7" borderId="8" xfId="0" applyFill="1" applyBorder="1" applyAlignment="1">
      <alignment vertical="center"/>
    </xf>
    <xf numFmtId="0" fontId="13" fillId="0" borderId="8" xfId="0" applyFont="1" applyBorder="1" applyAlignment="1">
      <alignment horizontal="center" vertical="center" wrapText="1"/>
    </xf>
    <xf numFmtId="2" fontId="13" fillId="0" borderId="8" xfId="0" applyNumberFormat="1" applyFont="1" applyBorder="1" applyAlignment="1">
      <alignment horizontal="center" vertical="center" wrapText="1"/>
    </xf>
    <xf numFmtId="9" fontId="13" fillId="0" borderId="8" xfId="0" applyNumberFormat="1" applyFont="1" applyBorder="1" applyAlignment="1">
      <alignment horizontal="center" vertical="center" wrapText="1"/>
    </xf>
    <xf numFmtId="0" fontId="0" fillId="0" borderId="0" xfId="0" applyAlignment="1">
      <alignment horizontal="left" wrapText="1"/>
    </xf>
    <xf numFmtId="0" fontId="2" fillId="0" borderId="0" xfId="0" applyFont="1" applyAlignment="1">
      <alignment horizontal="left" wrapText="1"/>
    </xf>
    <xf numFmtId="0" fontId="1" fillId="0" borderId="20" xfId="0" applyFont="1" applyBorder="1" applyAlignment="1">
      <alignment horizontal="left" wrapText="1"/>
    </xf>
    <xf numFmtId="0" fontId="1" fillId="0" borderId="17" xfId="0" applyFont="1" applyBorder="1" applyAlignment="1">
      <alignment horizontal="left" wrapText="1"/>
    </xf>
    <xf numFmtId="0" fontId="1" fillId="0" borderId="4" xfId="0" applyFont="1" applyBorder="1"/>
    <xf numFmtId="0" fontId="1" fillId="0" borderId="20" xfId="0" applyFont="1" applyBorder="1" applyAlignment="1">
      <alignment horizontal="left"/>
    </xf>
    <xf numFmtId="0" fontId="1" fillId="0" borderId="17" xfId="0" applyFont="1" applyBorder="1" applyAlignment="1">
      <alignment horizontal="left"/>
    </xf>
    <xf numFmtId="0" fontId="2" fillId="0" borderId="4" xfId="0" applyFont="1" applyBorder="1" applyAlignment="1">
      <alignment horizontal="left"/>
    </xf>
    <xf numFmtId="0" fontId="6" fillId="0" borderId="0" xfId="0" applyFont="1"/>
    <xf numFmtId="0" fontId="6" fillId="0" borderId="0" xfId="0" applyFont="1" applyAlignment="1">
      <alignment vertical="center"/>
    </xf>
    <xf numFmtId="0" fontId="5" fillId="0" borderId="0" xfId="0" applyFont="1" applyAlignment="1">
      <alignment vertical="center"/>
    </xf>
    <xf numFmtId="0" fontId="12" fillId="0" borderId="12" xfId="0" applyFont="1" applyBorder="1" applyAlignment="1">
      <alignment horizontal="left" wrapText="1"/>
    </xf>
    <xf numFmtId="0" fontId="12" fillId="0" borderId="0" xfId="0" applyFont="1" applyAlignment="1">
      <alignment horizontal="left" wrapText="1"/>
    </xf>
    <xf numFmtId="0" fontId="8" fillId="0" borderId="0" xfId="0" applyFont="1" applyAlignment="1">
      <alignment horizontal="left" wrapText="1"/>
    </xf>
    <xf numFmtId="0" fontId="1" fillId="6" borderId="10" xfId="0" applyFont="1" applyFill="1" applyBorder="1" applyAlignment="1">
      <alignment horizontal="center" wrapText="1"/>
    </xf>
    <xf numFmtId="3" fontId="1" fillId="6" borderId="13" xfId="0" applyNumberFormat="1" applyFont="1" applyFill="1" applyBorder="1" applyAlignment="1">
      <alignment horizontal="center" wrapText="1"/>
    </xf>
    <xf numFmtId="2" fontId="2" fillId="6" borderId="28" xfId="0" applyNumberFormat="1" applyFont="1" applyFill="1" applyBorder="1" applyAlignment="1">
      <alignment horizontal="center" wrapText="1"/>
    </xf>
    <xf numFmtId="1" fontId="1" fillId="6" borderId="15" xfId="0" applyNumberFormat="1" applyFont="1" applyFill="1" applyBorder="1" applyAlignment="1">
      <alignment horizontal="center" wrapText="1"/>
    </xf>
    <xf numFmtId="1" fontId="1" fillId="6" borderId="10" xfId="0" applyNumberFormat="1" applyFont="1" applyFill="1" applyBorder="1" applyAlignment="1">
      <alignment horizontal="center" wrapText="1"/>
    </xf>
    <xf numFmtId="2" fontId="1" fillId="6" borderId="10" xfId="0" applyNumberFormat="1" applyFont="1" applyFill="1" applyBorder="1" applyAlignment="1">
      <alignment horizontal="center" wrapText="1"/>
    </xf>
    <xf numFmtId="2" fontId="7" fillId="5" borderId="29" xfId="0" applyNumberFormat="1" applyFont="1" applyFill="1" applyBorder="1" applyAlignment="1">
      <alignment horizontal="center"/>
    </xf>
    <xf numFmtId="4" fontId="7" fillId="5" borderId="30" xfId="0" applyNumberFormat="1" applyFont="1" applyFill="1" applyBorder="1" applyAlignment="1">
      <alignment horizontal="center"/>
    </xf>
    <xf numFmtId="0" fontId="1" fillId="0" borderId="8" xfId="0" applyFont="1" applyFill="1" applyBorder="1" applyAlignment="1">
      <alignment horizontal="center" wrapText="1"/>
    </xf>
    <xf numFmtId="3" fontId="1" fillId="0" borderId="8" xfId="0" applyNumberFormat="1" applyFont="1" applyFill="1" applyBorder="1" applyAlignment="1">
      <alignment horizontal="center" wrapText="1"/>
    </xf>
    <xf numFmtId="2" fontId="2" fillId="0" borderId="8" xfId="0" applyNumberFormat="1" applyFont="1" applyFill="1" applyBorder="1" applyAlignment="1">
      <alignment horizontal="center" wrapText="1"/>
    </xf>
    <xf numFmtId="1" fontId="1" fillId="0" borderId="8" xfId="0" applyNumberFormat="1" applyFont="1" applyFill="1" applyBorder="1" applyAlignment="1">
      <alignment horizontal="center" wrapText="1"/>
    </xf>
    <xf numFmtId="2" fontId="1" fillId="0" borderId="8" xfId="0" applyNumberFormat="1" applyFont="1" applyFill="1" applyBorder="1" applyAlignment="1">
      <alignment horizontal="center" wrapText="1"/>
    </xf>
    <xf numFmtId="2" fontId="7" fillId="0" borderId="8" xfId="0" applyNumberFormat="1" applyFont="1" applyFill="1" applyBorder="1" applyAlignment="1">
      <alignment horizontal="center"/>
    </xf>
    <xf numFmtId="4" fontId="7" fillId="0" borderId="8" xfId="0" applyNumberFormat="1" applyFont="1" applyFill="1" applyBorder="1" applyAlignment="1">
      <alignment horizontal="center"/>
    </xf>
    <xf numFmtId="0" fontId="0" fillId="0" borderId="0" xfId="0" applyFill="1"/>
    <xf numFmtId="14" fontId="3" fillId="6" borderId="8" xfId="0" applyNumberFormat="1" applyFont="1" applyFill="1" applyBorder="1" applyAlignment="1">
      <alignment horizontal="center" wrapText="1"/>
    </xf>
    <xf numFmtId="3" fontId="3" fillId="6" borderId="8" xfId="0" applyNumberFormat="1" applyFont="1" applyFill="1" applyBorder="1" applyAlignment="1">
      <alignment horizontal="center" wrapText="1"/>
    </xf>
    <xf numFmtId="0" fontId="3" fillId="6" borderId="8" xfId="0" applyFont="1" applyFill="1" applyBorder="1" applyAlignment="1">
      <alignment horizontal="center" wrapText="1"/>
    </xf>
    <xf numFmtId="0" fontId="3" fillId="6" borderId="11" xfId="0" applyFont="1" applyFill="1" applyBorder="1" applyAlignment="1">
      <alignment horizontal="center" wrapText="1"/>
    </xf>
    <xf numFmtId="4" fontId="3" fillId="6" borderId="8" xfId="0" applyNumberFormat="1" applyFont="1" applyFill="1" applyBorder="1" applyAlignment="1">
      <alignment horizontal="center" wrapText="1"/>
    </xf>
    <xf numFmtId="2" fontId="3" fillId="6" borderId="14" xfId="0" applyNumberFormat="1" applyFont="1" applyFill="1" applyBorder="1" applyAlignment="1">
      <alignment horizontal="center" wrapText="1"/>
    </xf>
    <xf numFmtId="4" fontId="0" fillId="6" borderId="8" xfId="0" applyNumberFormat="1" applyFill="1" applyBorder="1" applyAlignment="1">
      <alignment horizontal="center"/>
    </xf>
    <xf numFmtId="3" fontId="1" fillId="8" borderId="8" xfId="0" applyNumberFormat="1" applyFont="1" applyFill="1" applyBorder="1" applyAlignment="1">
      <alignment horizontal="center" wrapText="1"/>
    </xf>
    <xf numFmtId="2" fontId="2" fillId="8" borderId="8" xfId="0" applyNumberFormat="1" applyFont="1" applyFill="1" applyBorder="1" applyAlignment="1">
      <alignment horizontal="center" wrapText="1"/>
    </xf>
    <xf numFmtId="1" fontId="1" fillId="8" borderId="8" xfId="0" applyNumberFormat="1" applyFont="1" applyFill="1" applyBorder="1" applyAlignment="1">
      <alignment horizontal="center" wrapText="1"/>
    </xf>
    <xf numFmtId="2" fontId="1" fillId="8" borderId="8" xfId="0" applyNumberFormat="1" applyFont="1" applyFill="1" applyBorder="1" applyAlignment="1">
      <alignment horizontal="center" wrapText="1"/>
    </xf>
    <xf numFmtId="2" fontId="7" fillId="8" borderId="8" xfId="0" applyNumberFormat="1" applyFont="1" applyFill="1" applyBorder="1" applyAlignment="1">
      <alignment horizontal="center"/>
    </xf>
    <xf numFmtId="4" fontId="7" fillId="8" borderId="8" xfId="0" applyNumberFormat="1" applyFont="1" applyFill="1" applyBorder="1" applyAlignment="1">
      <alignment horizontal="center"/>
    </xf>
    <xf numFmtId="2" fontId="3" fillId="6" borderId="25" xfId="0" applyNumberFormat="1" applyFont="1" applyFill="1" applyBorder="1" applyAlignment="1">
      <alignment horizontal="center" wrapText="1"/>
    </xf>
    <xf numFmtId="4" fontId="2" fillId="8" borderId="8" xfId="0" applyNumberFormat="1" applyFont="1" applyFill="1" applyBorder="1" applyAlignment="1">
      <alignment horizontal="center" wrapText="1"/>
    </xf>
    <xf numFmtId="0" fontId="1" fillId="6" borderId="13" xfId="0" applyFont="1" applyFill="1" applyBorder="1" applyAlignment="1">
      <alignment horizontal="center" wrapText="1"/>
    </xf>
    <xf numFmtId="14" fontId="3" fillId="6" borderId="3" xfId="0" applyNumberFormat="1" applyFont="1" applyFill="1" applyBorder="1" applyAlignment="1">
      <alignment horizontal="center" wrapText="1"/>
    </xf>
    <xf numFmtId="3" fontId="3" fillId="6" borderId="3" xfId="0" applyNumberFormat="1" applyFont="1" applyFill="1" applyBorder="1" applyAlignment="1">
      <alignment horizontal="center" wrapText="1"/>
    </xf>
    <xf numFmtId="4" fontId="3" fillId="6" borderId="3" xfId="0" applyNumberFormat="1" applyFont="1" applyFill="1" applyBorder="1" applyAlignment="1">
      <alignment horizontal="center" wrapText="1"/>
    </xf>
    <xf numFmtId="0" fontId="3" fillId="6" borderId="3" xfId="0" applyFont="1" applyFill="1" applyBorder="1" applyAlignment="1">
      <alignment horizontal="center" wrapText="1"/>
    </xf>
    <xf numFmtId="2" fontId="3" fillId="6" borderId="3" xfId="0" applyNumberFormat="1" applyFont="1" applyFill="1" applyBorder="1" applyAlignment="1">
      <alignment horizontal="center" wrapText="1"/>
    </xf>
    <xf numFmtId="2" fontId="2" fillId="8" borderId="21" xfId="0" applyNumberFormat="1" applyFont="1" applyFill="1" applyBorder="1" applyAlignment="1">
      <alignment horizontal="center" wrapText="1"/>
    </xf>
    <xf numFmtId="4" fontId="1" fillId="8" borderId="11" xfId="0" applyNumberFormat="1" applyFont="1" applyFill="1" applyBorder="1" applyAlignment="1">
      <alignment horizontal="center" wrapText="1"/>
    </xf>
    <xf numFmtId="2" fontId="2" fillId="2" borderId="28" xfId="0" applyNumberFormat="1" applyFont="1" applyFill="1" applyBorder="1" applyAlignment="1">
      <alignment horizontal="center" wrapText="1"/>
    </xf>
    <xf numFmtId="0" fontId="3" fillId="8" borderId="8" xfId="0" applyFont="1" applyFill="1" applyBorder="1" applyAlignment="1">
      <alignment horizontal="center" wrapText="1"/>
    </xf>
    <xf numFmtId="14" fontId="3" fillId="6" borderId="27" xfId="0" applyNumberFormat="1" applyFont="1" applyFill="1" applyBorder="1" applyAlignment="1">
      <alignment horizontal="center" wrapText="1"/>
    </xf>
    <xf numFmtId="0" fontId="3" fillId="6" borderId="27" xfId="0" applyFont="1" applyFill="1" applyBorder="1" applyAlignment="1">
      <alignment horizontal="center" wrapText="1"/>
    </xf>
    <xf numFmtId="0" fontId="8" fillId="0" borderId="22" xfId="0" applyFont="1" applyBorder="1" applyAlignment="1">
      <alignment wrapText="1"/>
    </xf>
    <xf numFmtId="0" fontId="2"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6D49D-27CF-45B9-85B6-47C769C15E42}">
  <dimension ref="A1:J82"/>
  <sheetViews>
    <sheetView topLeftCell="A58" zoomScale="80" zoomScaleNormal="80" workbookViewId="0">
      <selection activeCell="B7" sqref="B7"/>
    </sheetView>
  </sheetViews>
  <sheetFormatPr defaultRowHeight="15" x14ac:dyDescent="0.2"/>
  <cols>
    <col min="1" max="1" width="13.6640625" customWidth="1"/>
    <col min="2" max="2" width="19.44140625" customWidth="1"/>
    <col min="3" max="3" width="19.5546875" customWidth="1"/>
    <col min="4" max="4" width="12.33203125" customWidth="1"/>
    <col min="5" max="5" width="13" customWidth="1"/>
    <col min="6" max="6" width="13.77734375" customWidth="1"/>
    <col min="7" max="7" width="16.21875" customWidth="1"/>
    <col min="8" max="8" width="18.88671875" customWidth="1"/>
    <col min="9" max="9" width="19.33203125" customWidth="1"/>
  </cols>
  <sheetData>
    <row r="1" spans="1:10" ht="36" customHeight="1" x14ac:dyDescent="0.3">
      <c r="A1" s="115" t="s">
        <v>99</v>
      </c>
      <c r="B1" s="114"/>
      <c r="C1" s="114"/>
      <c r="D1" s="114"/>
      <c r="E1" s="114"/>
      <c r="F1" s="114"/>
      <c r="G1" s="114"/>
    </row>
    <row r="2" spans="1:10" ht="15.75" x14ac:dyDescent="0.25">
      <c r="A2" s="84" t="s">
        <v>0</v>
      </c>
      <c r="B2" s="92"/>
      <c r="C2" s="92"/>
      <c r="D2" s="92"/>
      <c r="E2" s="92"/>
      <c r="F2" s="92"/>
      <c r="G2" s="92"/>
    </row>
    <row r="3" spans="1:10" ht="20.25" customHeight="1" x14ac:dyDescent="0.2">
      <c r="A3" t="s">
        <v>1</v>
      </c>
    </row>
    <row r="4" spans="1:10" ht="19.5" customHeight="1" x14ac:dyDescent="0.2">
      <c r="A4" t="s">
        <v>2</v>
      </c>
      <c r="B4" s="42"/>
      <c r="C4" s="42"/>
      <c r="D4" s="42"/>
      <c r="E4" s="42"/>
      <c r="F4" s="42"/>
      <c r="G4" s="42"/>
      <c r="H4" s="42"/>
      <c r="I4" s="42"/>
    </row>
    <row r="5" spans="1:10" x14ac:dyDescent="0.2">
      <c r="A5" s="41"/>
      <c r="B5" s="92"/>
      <c r="C5" s="92"/>
      <c r="D5" s="92"/>
      <c r="E5" s="92"/>
      <c r="F5" s="92"/>
      <c r="G5" s="92"/>
    </row>
    <row r="6" spans="1:10" ht="17.100000000000001" customHeight="1" x14ac:dyDescent="0.25">
      <c r="A6" s="117" t="s">
        <v>3</v>
      </c>
      <c r="B6" s="118"/>
      <c r="C6" s="118"/>
      <c r="D6" s="118"/>
      <c r="E6" s="118"/>
      <c r="F6" s="118"/>
      <c r="G6" s="118"/>
    </row>
    <row r="7" spans="1:10" ht="78.75" x14ac:dyDescent="0.2">
      <c r="A7" s="16" t="s">
        <v>4</v>
      </c>
      <c r="B7" s="16" t="s">
        <v>5</v>
      </c>
      <c r="C7" s="16" t="s">
        <v>6</v>
      </c>
      <c r="D7" s="30" t="s">
        <v>7</v>
      </c>
      <c r="E7" s="16" t="s">
        <v>8</v>
      </c>
      <c r="F7" s="16" t="s">
        <v>9</v>
      </c>
      <c r="G7" s="16" t="s">
        <v>98</v>
      </c>
      <c r="H7" s="34" t="s">
        <v>10</v>
      </c>
      <c r="I7" s="15" t="s">
        <v>11</v>
      </c>
    </row>
    <row r="8" spans="1:10" ht="33" customHeight="1" x14ac:dyDescent="0.2">
      <c r="A8" s="136" t="s">
        <v>12</v>
      </c>
      <c r="B8" s="137">
        <v>15000</v>
      </c>
      <c r="C8" s="138">
        <f>B8/2000</f>
        <v>7.5</v>
      </c>
      <c r="D8" s="139">
        <v>204</v>
      </c>
      <c r="E8" s="138">
        <v>201</v>
      </c>
      <c r="F8" s="140">
        <f>E8/D8</f>
        <v>0.98529411764705888</v>
      </c>
      <c r="G8" s="138">
        <f>D8-E8</f>
        <v>3</v>
      </c>
      <c r="H8" s="141">
        <f>C8*F8</f>
        <v>7.389705882352942</v>
      </c>
      <c r="I8" s="142">
        <f>C8-H8</f>
        <v>0.11029411764705799</v>
      </c>
      <c r="J8" s="14"/>
    </row>
    <row r="9" spans="1:10" ht="33" customHeight="1" x14ac:dyDescent="0.2">
      <c r="A9" s="136" t="s">
        <v>13</v>
      </c>
      <c r="B9" s="137">
        <v>12400</v>
      </c>
      <c r="C9" s="138">
        <f>B9/2000</f>
        <v>6.2</v>
      </c>
      <c r="D9" s="139">
        <v>207</v>
      </c>
      <c r="E9" s="138">
        <v>200</v>
      </c>
      <c r="F9" s="140">
        <f>E9/D9</f>
        <v>0.96618357487922701</v>
      </c>
      <c r="G9" s="138">
        <f>D9-E9</f>
        <v>7</v>
      </c>
      <c r="H9" s="141">
        <f>C9*F9</f>
        <v>5.9903381642512077</v>
      </c>
      <c r="I9" s="142">
        <f>C9-H9</f>
        <v>0.20966183574879249</v>
      </c>
      <c r="J9" s="14"/>
    </row>
    <row r="10" spans="1:10" ht="33" customHeight="1" x14ac:dyDescent="0.2">
      <c r="A10" s="136" t="s">
        <v>14</v>
      </c>
      <c r="B10" s="137">
        <v>10240</v>
      </c>
      <c r="C10" s="138">
        <f>B10/2000</f>
        <v>5.12</v>
      </c>
      <c r="D10" s="139">
        <v>215</v>
      </c>
      <c r="E10" s="138">
        <v>210</v>
      </c>
      <c r="F10" s="140">
        <f>E10/D10</f>
        <v>0.97674418604651159</v>
      </c>
      <c r="G10" s="138">
        <f t="shared" ref="G10" si="0">D10-E10</f>
        <v>5</v>
      </c>
      <c r="H10" s="141">
        <f>C10*F10</f>
        <v>5.0009302325581393</v>
      </c>
      <c r="I10" s="142">
        <f>C10-H10</f>
        <v>0.11906976744186082</v>
      </c>
      <c r="J10" s="14"/>
    </row>
    <row r="11" spans="1:10" ht="33" customHeight="1" x14ac:dyDescent="0.2">
      <c r="A11" s="17"/>
      <c r="B11" s="20"/>
      <c r="C11" s="18"/>
      <c r="D11" s="31"/>
      <c r="E11" s="18"/>
      <c r="F11" s="19"/>
      <c r="G11" s="18"/>
      <c r="H11" s="35"/>
      <c r="I11" s="50"/>
    </row>
    <row r="12" spans="1:10" ht="33" customHeight="1" x14ac:dyDescent="0.2">
      <c r="A12" s="17"/>
      <c r="B12" s="20"/>
      <c r="C12" s="18"/>
      <c r="D12" s="31"/>
      <c r="E12" s="18"/>
      <c r="F12" s="19"/>
      <c r="G12" s="18"/>
      <c r="H12" s="35"/>
      <c r="I12" s="50"/>
    </row>
    <row r="13" spans="1:10" ht="33" customHeight="1" x14ac:dyDescent="0.2">
      <c r="A13" s="17"/>
      <c r="B13" s="20"/>
      <c r="C13" s="18"/>
      <c r="D13" s="31"/>
      <c r="E13" s="18"/>
      <c r="F13" s="19"/>
      <c r="G13" s="18"/>
      <c r="H13" s="35"/>
      <c r="I13" s="50"/>
    </row>
    <row r="14" spans="1:10" ht="33" customHeight="1" x14ac:dyDescent="0.2">
      <c r="A14" s="17"/>
      <c r="B14" s="20"/>
      <c r="C14" s="18"/>
      <c r="D14" s="31"/>
      <c r="E14" s="18"/>
      <c r="F14" s="19"/>
      <c r="G14" s="18"/>
      <c r="H14" s="40"/>
      <c r="I14" s="51"/>
    </row>
    <row r="15" spans="1:10" ht="33" customHeight="1" x14ac:dyDescent="0.2">
      <c r="A15" s="21"/>
      <c r="B15" s="25"/>
      <c r="C15" s="27"/>
      <c r="D15" s="32"/>
      <c r="E15" s="22"/>
      <c r="F15" s="23"/>
      <c r="G15" s="22"/>
      <c r="H15" s="24"/>
      <c r="I15" s="50"/>
    </row>
    <row r="16" spans="1:10" ht="33" customHeight="1" x14ac:dyDescent="0.2">
      <c r="A16" s="37"/>
      <c r="B16" s="61"/>
      <c r="C16" s="62"/>
      <c r="D16" s="36"/>
      <c r="E16" s="22"/>
      <c r="F16" s="23"/>
      <c r="G16" s="22"/>
      <c r="H16" s="24"/>
      <c r="I16" s="50"/>
    </row>
    <row r="17" spans="1:9" ht="33" customHeight="1" thickBot="1" x14ac:dyDescent="0.25">
      <c r="A17" s="37"/>
      <c r="B17" s="61"/>
      <c r="C17" s="63"/>
      <c r="D17" s="36"/>
      <c r="E17" s="27"/>
      <c r="F17" s="55"/>
      <c r="G17" s="27"/>
      <c r="H17" s="28"/>
      <c r="I17" s="51"/>
    </row>
    <row r="18" spans="1:9" ht="18" customHeight="1" x14ac:dyDescent="0.25">
      <c r="A18" s="120" t="s">
        <v>105</v>
      </c>
      <c r="B18" s="121">
        <f>SUM(B8:B17)</f>
        <v>37640</v>
      </c>
      <c r="C18" s="122">
        <f>SUM(C8:C17)</f>
        <v>18.82</v>
      </c>
      <c r="D18" s="123"/>
      <c r="E18" s="124"/>
      <c r="F18" s="125"/>
      <c r="G18" s="124"/>
      <c r="H18" s="126">
        <f>SUM(H8:H17)</f>
        <v>18.380974279162288</v>
      </c>
      <c r="I18" s="127">
        <f>SUM(I8:I17)</f>
        <v>0.4390257208377113</v>
      </c>
    </row>
    <row r="19" spans="1:9" s="135" customFormat="1" ht="18" customHeight="1" x14ac:dyDescent="0.25">
      <c r="A19" s="128" t="s">
        <v>15</v>
      </c>
      <c r="B19" s="129">
        <f>SUM(B11:B17)</f>
        <v>0</v>
      </c>
      <c r="C19" s="130">
        <f>SUM(C11:C17)</f>
        <v>0</v>
      </c>
      <c r="D19" s="131"/>
      <c r="E19" s="131"/>
      <c r="F19" s="132"/>
      <c r="G19" s="131"/>
      <c r="H19" s="133">
        <f>SUM(H11:H17)</f>
        <v>0</v>
      </c>
      <c r="I19" s="134">
        <f>SUM(I11:I17)</f>
        <v>0</v>
      </c>
    </row>
    <row r="20" spans="1:9" ht="78.75" x14ac:dyDescent="0.2">
      <c r="A20" s="38"/>
      <c r="B20" s="47"/>
      <c r="C20" s="76" t="s">
        <v>16</v>
      </c>
      <c r="D20" s="47"/>
      <c r="E20" s="47"/>
      <c r="F20" s="47"/>
      <c r="G20" s="47"/>
      <c r="H20" s="69" t="s">
        <v>17</v>
      </c>
      <c r="I20" s="64" t="s">
        <v>18</v>
      </c>
    </row>
    <row r="22" spans="1:9" ht="18" x14ac:dyDescent="0.25">
      <c r="A22" s="117" t="s">
        <v>19</v>
      </c>
      <c r="B22" s="118"/>
      <c r="C22" s="118"/>
      <c r="D22" s="118"/>
      <c r="E22" s="118"/>
      <c r="F22" s="118"/>
      <c r="G22" s="118"/>
    </row>
    <row r="23" spans="1:9" ht="78.75" x14ac:dyDescent="0.2">
      <c r="A23" s="16" t="s">
        <v>4</v>
      </c>
      <c r="B23" s="16" t="s">
        <v>20</v>
      </c>
      <c r="C23" s="16" t="s">
        <v>6</v>
      </c>
      <c r="D23" s="30" t="s">
        <v>7</v>
      </c>
      <c r="E23" s="16" t="s">
        <v>8</v>
      </c>
      <c r="F23" s="16" t="s">
        <v>9</v>
      </c>
      <c r="G23" s="16" t="s">
        <v>98</v>
      </c>
      <c r="H23" s="34" t="s">
        <v>10</v>
      </c>
      <c r="I23" s="15" t="s">
        <v>11</v>
      </c>
    </row>
    <row r="24" spans="1:9" ht="30.75" customHeight="1" x14ac:dyDescent="0.2">
      <c r="A24" s="136" t="s">
        <v>12</v>
      </c>
      <c r="B24" s="137">
        <v>23575</v>
      </c>
      <c r="C24" s="140">
        <f>B24/2000</f>
        <v>11.7875</v>
      </c>
      <c r="D24" s="139">
        <v>210</v>
      </c>
      <c r="E24" s="138">
        <v>203</v>
      </c>
      <c r="F24" s="140">
        <f>E24/D24</f>
        <v>0.96666666666666667</v>
      </c>
      <c r="G24" s="138">
        <f>D24-E24</f>
        <v>7</v>
      </c>
      <c r="H24" s="141">
        <f>C24*F24</f>
        <v>11.394583333333333</v>
      </c>
      <c r="I24" s="142">
        <f>C24-H24</f>
        <v>0.39291666666666636</v>
      </c>
    </row>
    <row r="25" spans="1:9" ht="30.75" customHeight="1" x14ac:dyDescent="0.2">
      <c r="A25" s="136" t="s">
        <v>21</v>
      </c>
      <c r="B25" s="137">
        <v>32005</v>
      </c>
      <c r="C25" s="140">
        <f>B25/2000</f>
        <v>16.002500000000001</v>
      </c>
      <c r="D25" s="139">
        <v>200</v>
      </c>
      <c r="E25" s="138">
        <v>190</v>
      </c>
      <c r="F25" s="140">
        <f>E25/D25</f>
        <v>0.95</v>
      </c>
      <c r="G25" s="138">
        <f t="shared" ref="G25:G26" si="1">D25-E25</f>
        <v>10</v>
      </c>
      <c r="H25" s="141">
        <f>C25*F25</f>
        <v>15.202375</v>
      </c>
      <c r="I25" s="142">
        <f>C25-H25</f>
        <v>0.80012500000000131</v>
      </c>
    </row>
    <row r="26" spans="1:9" ht="30.75" customHeight="1" x14ac:dyDescent="0.2">
      <c r="A26" s="136" t="s">
        <v>22</v>
      </c>
      <c r="B26" s="137">
        <v>18840</v>
      </c>
      <c r="C26" s="140">
        <f>B26/2000</f>
        <v>9.42</v>
      </c>
      <c r="D26" s="139">
        <v>202</v>
      </c>
      <c r="E26" s="138">
        <v>194</v>
      </c>
      <c r="F26" s="140">
        <f>E26/D26</f>
        <v>0.96039603960396036</v>
      </c>
      <c r="G26" s="138">
        <f t="shared" si="1"/>
        <v>8</v>
      </c>
      <c r="H26" s="141">
        <f>C26*F26</f>
        <v>9.0469306930693065</v>
      </c>
      <c r="I26" s="142">
        <f>C26-H26</f>
        <v>0.3730693069306934</v>
      </c>
    </row>
    <row r="27" spans="1:9" ht="30.75" customHeight="1" x14ac:dyDescent="0.2">
      <c r="A27" s="17"/>
      <c r="B27" s="20"/>
      <c r="C27" s="19"/>
      <c r="D27" s="31"/>
      <c r="E27" s="18"/>
      <c r="F27" s="19"/>
      <c r="G27" s="18"/>
      <c r="H27" s="35"/>
      <c r="I27" s="50"/>
    </row>
    <row r="28" spans="1:9" ht="30.75" customHeight="1" x14ac:dyDescent="0.2">
      <c r="A28" s="17"/>
      <c r="B28" s="20"/>
      <c r="C28" s="19"/>
      <c r="D28" s="31"/>
      <c r="E28" s="18"/>
      <c r="F28" s="19"/>
      <c r="G28" s="18"/>
      <c r="H28" s="35"/>
      <c r="I28" s="50"/>
    </row>
    <row r="29" spans="1:9" ht="30.75" customHeight="1" x14ac:dyDescent="0.2">
      <c r="A29" s="17"/>
      <c r="B29" s="20"/>
      <c r="C29" s="19"/>
      <c r="D29" s="31"/>
      <c r="E29" s="18"/>
      <c r="F29" s="19"/>
      <c r="G29" s="18"/>
      <c r="H29" s="35"/>
      <c r="I29" s="50"/>
    </row>
    <row r="30" spans="1:9" ht="30.75" customHeight="1" x14ac:dyDescent="0.2">
      <c r="A30" s="17"/>
      <c r="B30" s="20"/>
      <c r="C30" s="19"/>
      <c r="D30" s="31"/>
      <c r="E30" s="18"/>
      <c r="F30" s="19"/>
      <c r="G30" s="18"/>
      <c r="H30" s="40"/>
      <c r="I30" s="51"/>
    </row>
    <row r="31" spans="1:9" ht="30.75" customHeight="1" x14ac:dyDescent="0.2">
      <c r="A31" s="21"/>
      <c r="B31" s="25"/>
      <c r="C31" s="55"/>
      <c r="D31" s="32"/>
      <c r="E31" s="22"/>
      <c r="F31" s="23"/>
      <c r="G31" s="18"/>
      <c r="H31" s="24"/>
      <c r="I31" s="50"/>
    </row>
    <row r="32" spans="1:9" ht="30.75" customHeight="1" x14ac:dyDescent="0.2">
      <c r="A32" s="37"/>
      <c r="B32" s="61"/>
      <c r="C32" s="77"/>
      <c r="D32" s="36"/>
      <c r="E32" s="22"/>
      <c r="F32" s="23"/>
      <c r="G32" s="18"/>
      <c r="H32" s="24"/>
      <c r="I32" s="50"/>
    </row>
    <row r="33" spans="1:9" ht="30.75" customHeight="1" x14ac:dyDescent="0.2">
      <c r="A33" s="37"/>
      <c r="B33" s="61"/>
      <c r="C33" s="78"/>
      <c r="D33" s="36"/>
      <c r="E33" s="27"/>
      <c r="F33" s="55"/>
      <c r="G33" s="18"/>
      <c r="H33" s="28"/>
      <c r="I33" s="51"/>
    </row>
    <row r="34" spans="1:9" ht="16.5" thickBot="1" x14ac:dyDescent="0.3">
      <c r="A34" s="68" t="s">
        <v>105</v>
      </c>
      <c r="B34" s="74">
        <f>SUM(B24:B33)</f>
        <v>74420</v>
      </c>
      <c r="C34" s="73">
        <f>SUM(C24:C33)</f>
        <v>37.21</v>
      </c>
      <c r="D34" s="75"/>
      <c r="E34" s="72"/>
      <c r="F34" s="71"/>
      <c r="G34" s="72"/>
      <c r="H34" s="65">
        <f>SUM(H24:H33)</f>
        <v>35.64388902640264</v>
      </c>
      <c r="I34" s="66">
        <f>SUM(I24:I33)</f>
        <v>1.5661109735973611</v>
      </c>
    </row>
    <row r="35" spans="1:9" ht="15.75" x14ac:dyDescent="0.25">
      <c r="A35" s="62" t="s">
        <v>15</v>
      </c>
      <c r="B35" s="143">
        <f>SUM(B27:B33)</f>
        <v>0</v>
      </c>
      <c r="C35" s="144">
        <f>SUM(C27:C33)</f>
        <v>0</v>
      </c>
      <c r="D35" s="145"/>
      <c r="E35" s="145"/>
      <c r="F35" s="146"/>
      <c r="G35" s="145"/>
      <c r="H35" s="147">
        <f>SUM(H27:H33)</f>
        <v>0</v>
      </c>
      <c r="I35" s="148">
        <f>SUM(I27:I33)</f>
        <v>0</v>
      </c>
    </row>
    <row r="36" spans="1:9" ht="78.75" x14ac:dyDescent="0.2">
      <c r="A36" s="38"/>
      <c r="B36" s="47"/>
      <c r="C36" s="76" t="s">
        <v>16</v>
      </c>
      <c r="D36" s="47"/>
      <c r="E36" s="47"/>
      <c r="F36" s="47"/>
      <c r="G36" s="47"/>
      <c r="H36" s="69" t="s">
        <v>17</v>
      </c>
      <c r="I36" s="64" t="s">
        <v>18</v>
      </c>
    </row>
    <row r="38" spans="1:9" ht="18" x14ac:dyDescent="0.25">
      <c r="A38" s="117" t="s">
        <v>23</v>
      </c>
      <c r="B38" s="118"/>
      <c r="C38" s="118"/>
      <c r="D38" s="118"/>
      <c r="E38" s="118"/>
      <c r="F38" s="118"/>
      <c r="G38" s="118"/>
    </row>
    <row r="39" spans="1:9" ht="78.75" x14ac:dyDescent="0.2">
      <c r="A39" s="16" t="s">
        <v>4</v>
      </c>
      <c r="B39" s="16" t="s">
        <v>5</v>
      </c>
      <c r="C39" s="16" t="s">
        <v>6</v>
      </c>
      <c r="D39" s="30" t="s">
        <v>7</v>
      </c>
      <c r="E39" s="16" t="s">
        <v>8</v>
      </c>
      <c r="F39" s="16" t="s">
        <v>9</v>
      </c>
      <c r="G39" s="16" t="s">
        <v>98</v>
      </c>
      <c r="H39" s="34" t="s">
        <v>10</v>
      </c>
      <c r="I39" s="15" t="s">
        <v>11</v>
      </c>
    </row>
    <row r="40" spans="1:9" ht="33" customHeight="1" x14ac:dyDescent="0.2">
      <c r="A40" s="136" t="s">
        <v>12</v>
      </c>
      <c r="B40" s="137">
        <v>56905</v>
      </c>
      <c r="C40" s="140">
        <f>B40/2000</f>
        <v>28.452500000000001</v>
      </c>
      <c r="D40" s="139">
        <v>205</v>
      </c>
      <c r="E40" s="138">
        <v>198</v>
      </c>
      <c r="F40" s="140">
        <f>E40/D40</f>
        <v>0.96585365853658534</v>
      </c>
      <c r="G40" s="138">
        <f>D40-E40</f>
        <v>7</v>
      </c>
      <c r="H40" s="141">
        <f>C40*F40</f>
        <v>27.480951219512196</v>
      </c>
      <c r="I40" s="142">
        <f>C40-H40</f>
        <v>0.97154878048780446</v>
      </c>
    </row>
    <row r="41" spans="1:9" ht="33" customHeight="1" x14ac:dyDescent="0.2">
      <c r="A41" s="136" t="s">
        <v>24</v>
      </c>
      <c r="B41" s="137">
        <v>50832</v>
      </c>
      <c r="C41" s="140">
        <f>B41/2000</f>
        <v>25.416</v>
      </c>
      <c r="D41" s="139">
        <v>212</v>
      </c>
      <c r="E41" s="138">
        <v>194</v>
      </c>
      <c r="F41" s="140">
        <f>E41/D41</f>
        <v>0.91509433962264153</v>
      </c>
      <c r="G41" s="138">
        <f t="shared" ref="G41:G42" si="2">D41-E41</f>
        <v>18</v>
      </c>
      <c r="H41" s="141">
        <f>C41*F41</f>
        <v>23.258037735849058</v>
      </c>
      <c r="I41" s="142">
        <f>C41-H41</f>
        <v>2.1579622641509424</v>
      </c>
    </row>
    <row r="42" spans="1:9" ht="33" customHeight="1" x14ac:dyDescent="0.2">
      <c r="A42" s="136" t="s">
        <v>25</v>
      </c>
      <c r="B42" s="137">
        <v>48766</v>
      </c>
      <c r="C42" s="140">
        <f>B42/2000</f>
        <v>24.382999999999999</v>
      </c>
      <c r="D42" s="139">
        <v>206</v>
      </c>
      <c r="E42" s="138">
        <v>197</v>
      </c>
      <c r="F42" s="140">
        <f>E42/D42</f>
        <v>0.9563106796116505</v>
      </c>
      <c r="G42" s="138">
        <f t="shared" si="2"/>
        <v>9</v>
      </c>
      <c r="H42" s="141">
        <f>C42*F42</f>
        <v>23.317723300970872</v>
      </c>
      <c r="I42" s="142">
        <f>C42-H42</f>
        <v>1.0652766990291269</v>
      </c>
    </row>
    <row r="43" spans="1:9" ht="33" customHeight="1" x14ac:dyDescent="0.2">
      <c r="A43" s="17"/>
      <c r="B43" s="20"/>
      <c r="C43" s="19"/>
      <c r="D43" s="31"/>
      <c r="E43" s="18"/>
      <c r="F43" s="19"/>
      <c r="G43" s="18"/>
      <c r="H43" s="35"/>
      <c r="I43" s="50"/>
    </row>
    <row r="44" spans="1:9" ht="33" customHeight="1" x14ac:dyDescent="0.2">
      <c r="A44" s="17"/>
      <c r="B44" s="20"/>
      <c r="C44" s="19"/>
      <c r="D44" s="31"/>
      <c r="E44" s="18"/>
      <c r="F44" s="19"/>
      <c r="G44" s="18"/>
      <c r="H44" s="35"/>
      <c r="I44" s="50"/>
    </row>
    <row r="45" spans="1:9" ht="33" customHeight="1" x14ac:dyDescent="0.2">
      <c r="A45" s="17"/>
      <c r="B45" s="20"/>
      <c r="C45" s="19"/>
      <c r="D45" s="31"/>
      <c r="E45" s="18"/>
      <c r="F45" s="19"/>
      <c r="G45" s="18"/>
      <c r="H45" s="35"/>
      <c r="I45" s="50"/>
    </row>
    <row r="46" spans="1:9" ht="33" customHeight="1" x14ac:dyDescent="0.2">
      <c r="A46" s="17"/>
      <c r="B46" s="20"/>
      <c r="C46" s="19"/>
      <c r="D46" s="31"/>
      <c r="E46" s="18"/>
      <c r="F46" s="19"/>
      <c r="G46" s="18"/>
      <c r="H46" s="40"/>
      <c r="I46" s="51"/>
    </row>
    <row r="47" spans="1:9" ht="33" customHeight="1" x14ac:dyDescent="0.2">
      <c r="A47" s="21"/>
      <c r="B47" s="25"/>
      <c r="C47" s="55"/>
      <c r="D47" s="32"/>
      <c r="E47" s="22"/>
      <c r="F47" s="23"/>
      <c r="G47" s="18"/>
      <c r="H47" s="24"/>
      <c r="I47" s="50"/>
    </row>
    <row r="48" spans="1:9" ht="33" customHeight="1" x14ac:dyDescent="0.2">
      <c r="A48" s="37"/>
      <c r="B48" s="61"/>
      <c r="C48" s="77"/>
      <c r="D48" s="36"/>
      <c r="E48" s="22"/>
      <c r="F48" s="23"/>
      <c r="G48" s="18"/>
      <c r="H48" s="24"/>
      <c r="I48" s="50"/>
    </row>
    <row r="49" spans="1:9" ht="33" customHeight="1" x14ac:dyDescent="0.2">
      <c r="A49" s="37"/>
      <c r="B49" s="61"/>
      <c r="C49" s="78"/>
      <c r="D49" s="36"/>
      <c r="E49" s="27"/>
      <c r="F49" s="55"/>
      <c r="G49" s="18"/>
      <c r="H49" s="28"/>
      <c r="I49" s="51"/>
    </row>
    <row r="50" spans="1:9" ht="16.5" thickBot="1" x14ac:dyDescent="0.3">
      <c r="A50" s="68" t="s">
        <v>105</v>
      </c>
      <c r="B50" s="74">
        <f>SUM(B40:B49)</f>
        <v>156503</v>
      </c>
      <c r="C50" s="73">
        <f>SUM(C40:C49)</f>
        <v>78.251499999999993</v>
      </c>
      <c r="D50" s="75"/>
      <c r="E50" s="72"/>
      <c r="F50" s="71"/>
      <c r="G50" s="72"/>
      <c r="H50" s="65">
        <f>SUM(H40:H49)</f>
        <v>74.056712256332119</v>
      </c>
      <c r="I50" s="66">
        <f>SUM(I40:I49)</f>
        <v>4.1947877436678738</v>
      </c>
    </row>
    <row r="51" spans="1:9" ht="15.75" x14ac:dyDescent="0.25">
      <c r="A51" s="128" t="s">
        <v>15</v>
      </c>
      <c r="B51" s="129">
        <f>SUM(B43:B49)</f>
        <v>0</v>
      </c>
      <c r="C51" s="130">
        <f>SUM(C43:C49)</f>
        <v>0</v>
      </c>
      <c r="D51" s="131"/>
      <c r="E51" s="131"/>
      <c r="F51" s="132"/>
      <c r="G51" s="131"/>
      <c r="H51" s="133">
        <f>SUM(H43:H49)</f>
        <v>0</v>
      </c>
      <c r="I51" s="134">
        <f>SUM(I43:I49)</f>
        <v>0</v>
      </c>
    </row>
    <row r="52" spans="1:9" ht="78.75" x14ac:dyDescent="0.2">
      <c r="A52" s="38"/>
      <c r="B52" s="47"/>
      <c r="C52" s="76" t="s">
        <v>16</v>
      </c>
      <c r="D52" s="47"/>
      <c r="E52" s="47"/>
      <c r="F52" s="47"/>
      <c r="G52" s="47"/>
      <c r="H52" s="69" t="s">
        <v>17</v>
      </c>
      <c r="I52" s="64" t="s">
        <v>18</v>
      </c>
    </row>
    <row r="54" spans="1:9" ht="18" x14ac:dyDescent="0.25">
      <c r="A54" s="117" t="s">
        <v>26</v>
      </c>
      <c r="B54" s="118"/>
      <c r="C54" s="118"/>
      <c r="D54" s="118"/>
      <c r="E54" s="118"/>
      <c r="F54" s="118"/>
      <c r="G54" s="118"/>
    </row>
    <row r="55" spans="1:9" ht="78.75" x14ac:dyDescent="0.2">
      <c r="A55" s="16" t="s">
        <v>4</v>
      </c>
      <c r="B55" s="16" t="s">
        <v>5</v>
      </c>
      <c r="C55" s="16" t="s">
        <v>6</v>
      </c>
      <c r="D55" s="30" t="s">
        <v>7</v>
      </c>
      <c r="E55" s="16" t="s">
        <v>8</v>
      </c>
      <c r="F55" s="16" t="s">
        <v>9</v>
      </c>
      <c r="G55" s="16" t="s">
        <v>98</v>
      </c>
      <c r="H55" s="34" t="s">
        <v>10</v>
      </c>
      <c r="I55" s="15" t="s">
        <v>11</v>
      </c>
    </row>
    <row r="56" spans="1:9" ht="21" customHeight="1" x14ac:dyDescent="0.2">
      <c r="A56" s="17"/>
      <c r="B56" s="20"/>
      <c r="C56" s="19"/>
      <c r="D56" s="31"/>
      <c r="E56" s="18"/>
      <c r="F56" s="19"/>
      <c r="G56" s="18"/>
      <c r="H56" s="35"/>
      <c r="I56" s="50"/>
    </row>
    <row r="57" spans="1:9" ht="21" customHeight="1" x14ac:dyDescent="0.2">
      <c r="A57" s="17"/>
      <c r="B57" s="20"/>
      <c r="C57" s="19"/>
      <c r="D57" s="31"/>
      <c r="E57" s="18"/>
      <c r="F57" s="19"/>
      <c r="G57" s="18"/>
      <c r="H57" s="35"/>
      <c r="I57" s="50"/>
    </row>
    <row r="58" spans="1:9" ht="21" customHeight="1" x14ac:dyDescent="0.2">
      <c r="A58" s="17"/>
      <c r="B58" s="20"/>
      <c r="C58" s="19"/>
      <c r="D58" s="31"/>
      <c r="E58" s="18"/>
      <c r="F58" s="19"/>
      <c r="G58" s="18"/>
      <c r="H58" s="35"/>
      <c r="I58" s="50"/>
    </row>
    <row r="59" spans="1:9" ht="21" customHeight="1" x14ac:dyDescent="0.2">
      <c r="A59" s="17"/>
      <c r="B59" s="20"/>
      <c r="C59" s="19"/>
      <c r="D59" s="31"/>
      <c r="E59" s="18"/>
      <c r="F59" s="19"/>
      <c r="G59" s="18"/>
      <c r="H59" s="35"/>
      <c r="I59" s="50"/>
    </row>
    <row r="60" spans="1:9" ht="21" customHeight="1" x14ac:dyDescent="0.2">
      <c r="A60" s="17"/>
      <c r="B60" s="20"/>
      <c r="C60" s="19"/>
      <c r="D60" s="31"/>
      <c r="E60" s="18"/>
      <c r="F60" s="19"/>
      <c r="G60" s="18"/>
      <c r="H60" s="35"/>
      <c r="I60" s="50"/>
    </row>
    <row r="61" spans="1:9" ht="21" customHeight="1" x14ac:dyDescent="0.2">
      <c r="A61" s="17"/>
      <c r="B61" s="20"/>
      <c r="C61" s="19"/>
      <c r="D61" s="31"/>
      <c r="E61" s="18"/>
      <c r="F61" s="19"/>
      <c r="G61" s="18"/>
      <c r="H61" s="35"/>
      <c r="I61" s="50"/>
    </row>
    <row r="62" spans="1:9" ht="21" customHeight="1" x14ac:dyDescent="0.2">
      <c r="A62" s="17"/>
      <c r="B62" s="20"/>
      <c r="C62" s="19"/>
      <c r="D62" s="31"/>
      <c r="E62" s="18"/>
      <c r="F62" s="19"/>
      <c r="G62" s="18"/>
      <c r="H62" s="40"/>
      <c r="I62" s="51"/>
    </row>
    <row r="63" spans="1:9" ht="21" customHeight="1" x14ac:dyDescent="0.2">
      <c r="A63" s="21"/>
      <c r="B63" s="25"/>
      <c r="C63" s="55"/>
      <c r="D63" s="32"/>
      <c r="E63" s="22"/>
      <c r="F63" s="23"/>
      <c r="G63" s="18"/>
      <c r="H63" s="24"/>
      <c r="I63" s="50"/>
    </row>
    <row r="64" spans="1:9" ht="21" customHeight="1" x14ac:dyDescent="0.2">
      <c r="A64" s="37"/>
      <c r="B64" s="61"/>
      <c r="C64" s="77"/>
      <c r="D64" s="36"/>
      <c r="E64" s="22"/>
      <c r="F64" s="23"/>
      <c r="G64" s="18"/>
      <c r="H64" s="24"/>
      <c r="I64" s="50"/>
    </row>
    <row r="65" spans="1:9" ht="21" customHeight="1" x14ac:dyDescent="0.2">
      <c r="A65" s="37"/>
      <c r="B65" s="61"/>
      <c r="C65" s="78"/>
      <c r="D65" s="36"/>
      <c r="E65" s="27"/>
      <c r="F65" s="55"/>
      <c r="G65" s="18"/>
      <c r="H65" s="28"/>
      <c r="I65" s="51"/>
    </row>
    <row r="66" spans="1:9" ht="15.75" x14ac:dyDescent="0.25">
      <c r="A66" s="68" t="s">
        <v>15</v>
      </c>
      <c r="B66" s="74">
        <f>SUM(B56:B65)</f>
        <v>0</v>
      </c>
      <c r="C66" s="73">
        <f>SUM(C56:C65)</f>
        <v>0</v>
      </c>
      <c r="D66" s="75"/>
      <c r="E66" s="72"/>
      <c r="F66" s="71"/>
      <c r="G66" s="72"/>
      <c r="H66" s="65">
        <f>SUM(H56:H65)</f>
        <v>0</v>
      </c>
      <c r="I66" s="66">
        <f>SUM(I56:I65)</f>
        <v>0</v>
      </c>
    </row>
    <row r="67" spans="1:9" ht="78.75" x14ac:dyDescent="0.2">
      <c r="A67" s="38"/>
      <c r="B67" s="47"/>
      <c r="C67" s="76" t="s">
        <v>16</v>
      </c>
      <c r="D67" s="47"/>
      <c r="E67" s="47"/>
      <c r="F67" s="47"/>
      <c r="G67" s="47"/>
      <c r="H67" s="69" t="s">
        <v>17</v>
      </c>
      <c r="I67" s="64" t="s">
        <v>18</v>
      </c>
    </row>
    <row r="69" spans="1:9" ht="18" x14ac:dyDescent="0.25">
      <c r="A69" s="117" t="s">
        <v>26</v>
      </c>
      <c r="B69" s="118"/>
      <c r="C69" s="118"/>
      <c r="D69" s="118"/>
      <c r="E69" s="118"/>
      <c r="F69" s="118"/>
      <c r="G69" s="118"/>
    </row>
    <row r="70" spans="1:9" ht="78.75" x14ac:dyDescent="0.2">
      <c r="A70" s="16" t="s">
        <v>4</v>
      </c>
      <c r="B70" s="16" t="s">
        <v>5</v>
      </c>
      <c r="C70" s="16" t="s">
        <v>6</v>
      </c>
      <c r="D70" s="30" t="s">
        <v>7</v>
      </c>
      <c r="E70" s="16" t="s">
        <v>8</v>
      </c>
      <c r="F70" s="16" t="s">
        <v>9</v>
      </c>
      <c r="G70" s="16" t="s">
        <v>98</v>
      </c>
      <c r="H70" s="34" t="s">
        <v>10</v>
      </c>
      <c r="I70" s="15" t="s">
        <v>11</v>
      </c>
    </row>
    <row r="71" spans="1:9" ht="24" customHeight="1" x14ac:dyDescent="0.2">
      <c r="A71" s="17"/>
      <c r="B71" s="20"/>
      <c r="C71" s="19"/>
      <c r="D71" s="31"/>
      <c r="E71" s="18"/>
      <c r="F71" s="19"/>
      <c r="G71" s="18"/>
      <c r="H71" s="35"/>
      <c r="I71" s="50"/>
    </row>
    <row r="72" spans="1:9" ht="24" customHeight="1" x14ac:dyDescent="0.2">
      <c r="A72" s="17"/>
      <c r="B72" s="20"/>
      <c r="C72" s="19"/>
      <c r="D72" s="31"/>
      <c r="E72" s="18"/>
      <c r="F72" s="19"/>
      <c r="G72" s="18"/>
      <c r="H72" s="35"/>
      <c r="I72" s="50"/>
    </row>
    <row r="73" spans="1:9" ht="24" customHeight="1" x14ac:dyDescent="0.2">
      <c r="A73" s="17"/>
      <c r="B73" s="20"/>
      <c r="C73" s="19"/>
      <c r="D73" s="31"/>
      <c r="E73" s="18"/>
      <c r="F73" s="19"/>
      <c r="G73" s="18"/>
      <c r="H73" s="35"/>
      <c r="I73" s="50"/>
    </row>
    <row r="74" spans="1:9" ht="24" customHeight="1" x14ac:dyDescent="0.2">
      <c r="A74" s="17"/>
      <c r="B74" s="20"/>
      <c r="C74" s="19"/>
      <c r="D74" s="31"/>
      <c r="E74" s="18"/>
      <c r="F74" s="19"/>
      <c r="G74" s="18"/>
      <c r="H74" s="35"/>
      <c r="I74" s="50"/>
    </row>
    <row r="75" spans="1:9" ht="24" customHeight="1" x14ac:dyDescent="0.2">
      <c r="A75" s="17"/>
      <c r="B75" s="20"/>
      <c r="C75" s="19"/>
      <c r="D75" s="31"/>
      <c r="E75" s="18"/>
      <c r="F75" s="19"/>
      <c r="G75" s="18"/>
      <c r="H75" s="35"/>
      <c r="I75" s="50"/>
    </row>
    <row r="76" spans="1:9" ht="24" customHeight="1" x14ac:dyDescent="0.2">
      <c r="A76" s="17"/>
      <c r="B76" s="20"/>
      <c r="C76" s="19"/>
      <c r="D76" s="31"/>
      <c r="E76" s="18"/>
      <c r="F76" s="19"/>
      <c r="G76" s="18"/>
      <c r="H76" s="35"/>
      <c r="I76" s="50"/>
    </row>
    <row r="77" spans="1:9" ht="24" customHeight="1" x14ac:dyDescent="0.2">
      <c r="A77" s="17"/>
      <c r="B77" s="20"/>
      <c r="C77" s="19"/>
      <c r="D77" s="31"/>
      <c r="E77" s="18"/>
      <c r="F77" s="19"/>
      <c r="G77" s="18"/>
      <c r="H77" s="40"/>
      <c r="I77" s="51"/>
    </row>
    <row r="78" spans="1:9" ht="24" customHeight="1" x14ac:dyDescent="0.2">
      <c r="A78" s="21"/>
      <c r="B78" s="25"/>
      <c r="C78" s="55"/>
      <c r="D78" s="32"/>
      <c r="E78" s="22"/>
      <c r="F78" s="23"/>
      <c r="G78" s="18"/>
      <c r="H78" s="24"/>
      <c r="I78" s="50"/>
    </row>
    <row r="79" spans="1:9" ht="24" customHeight="1" x14ac:dyDescent="0.2">
      <c r="A79" s="37"/>
      <c r="B79" s="61"/>
      <c r="C79" s="77"/>
      <c r="D79" s="36"/>
      <c r="E79" s="22"/>
      <c r="F79" s="23"/>
      <c r="G79" s="18"/>
      <c r="H79" s="24"/>
      <c r="I79" s="50"/>
    </row>
    <row r="80" spans="1:9" ht="24" customHeight="1" x14ac:dyDescent="0.2">
      <c r="A80" s="37"/>
      <c r="B80" s="61"/>
      <c r="C80" s="78"/>
      <c r="D80" s="36"/>
      <c r="E80" s="27"/>
      <c r="F80" s="55"/>
      <c r="G80" s="18"/>
      <c r="H80" s="28"/>
      <c r="I80" s="51"/>
    </row>
    <row r="81" spans="1:9" ht="15.75" x14ac:dyDescent="0.25">
      <c r="A81" s="68" t="s">
        <v>15</v>
      </c>
      <c r="B81" s="74">
        <f>SUM(B71:B80)</f>
        <v>0</v>
      </c>
      <c r="C81" s="73">
        <f>SUM(C71:C80)</f>
        <v>0</v>
      </c>
      <c r="D81" s="75"/>
      <c r="E81" s="72"/>
      <c r="F81" s="71"/>
      <c r="G81" s="72"/>
      <c r="H81" s="65">
        <f>SUM(H71:H80)</f>
        <v>0</v>
      </c>
      <c r="I81" s="66">
        <f>SUM(I71:I80)</f>
        <v>0</v>
      </c>
    </row>
    <row r="82" spans="1:9" ht="78.75" x14ac:dyDescent="0.2">
      <c r="A82" s="38"/>
      <c r="B82" s="47"/>
      <c r="C82" s="76" t="s">
        <v>16</v>
      </c>
      <c r="D82" s="47"/>
      <c r="E82" s="47"/>
      <c r="F82" s="47"/>
      <c r="G82" s="47"/>
      <c r="H82" s="69" t="s">
        <v>17</v>
      </c>
      <c r="I82" s="64" t="s">
        <v>18</v>
      </c>
    </row>
  </sheetData>
  <mergeCells count="5">
    <mergeCell ref="A54:G54"/>
    <mergeCell ref="A69:G69"/>
    <mergeCell ref="A38:G38"/>
    <mergeCell ref="A6:G6"/>
    <mergeCell ref="A22:G2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9AFA6-25F0-4669-AB36-D9E7461AB8FA}">
  <dimension ref="A1:J66"/>
  <sheetViews>
    <sheetView topLeftCell="A51" zoomScale="80" zoomScaleNormal="80" workbookViewId="0">
      <selection activeCell="D65" sqref="D65:G65"/>
    </sheetView>
  </sheetViews>
  <sheetFormatPr defaultRowHeight="15" x14ac:dyDescent="0.2"/>
  <cols>
    <col min="1" max="1" width="14" customWidth="1"/>
    <col min="2" max="2" width="19.44140625" customWidth="1"/>
    <col min="3" max="3" width="19.5546875" customWidth="1"/>
    <col min="4" max="4" width="12.33203125" customWidth="1"/>
    <col min="5" max="5" width="13" customWidth="1"/>
    <col min="6" max="6" width="13.77734375" customWidth="1"/>
    <col min="7" max="7" width="16.21875" customWidth="1"/>
    <col min="8" max="9" width="18.88671875" customWidth="1"/>
  </cols>
  <sheetData>
    <row r="1" spans="1:10" ht="36.950000000000003" customHeight="1" x14ac:dyDescent="0.3">
      <c r="A1" s="115" t="s">
        <v>100</v>
      </c>
      <c r="B1" s="114"/>
      <c r="C1" s="114"/>
      <c r="D1" s="114"/>
      <c r="E1" s="114"/>
      <c r="F1" s="114"/>
      <c r="G1" s="114"/>
    </row>
    <row r="2" spans="1:10" ht="15.75" x14ac:dyDescent="0.25">
      <c r="A2" s="84" t="s">
        <v>27</v>
      </c>
      <c r="B2" s="92"/>
      <c r="C2" s="92"/>
      <c r="D2" s="92"/>
      <c r="E2" s="92"/>
      <c r="F2" s="92"/>
      <c r="G2" s="92"/>
    </row>
    <row r="3" spans="1:10" ht="20.25" customHeight="1" x14ac:dyDescent="0.2">
      <c r="A3" t="s">
        <v>1</v>
      </c>
    </row>
    <row r="4" spans="1:10" ht="17.100000000000001" customHeight="1" x14ac:dyDescent="0.2">
      <c r="A4" t="s">
        <v>2</v>
      </c>
    </row>
    <row r="5" spans="1:10" ht="17.45" customHeight="1" x14ac:dyDescent="0.2">
      <c r="A5" s="106"/>
      <c r="B5" s="106"/>
      <c r="C5" s="106"/>
      <c r="D5" s="106"/>
      <c r="E5" s="106"/>
      <c r="F5" s="106"/>
      <c r="G5" s="106"/>
      <c r="H5" s="106"/>
      <c r="I5" s="106"/>
    </row>
    <row r="6" spans="1:10" ht="17.100000000000001" customHeight="1" x14ac:dyDescent="0.25">
      <c r="A6" s="117" t="s">
        <v>28</v>
      </c>
      <c r="B6" s="118"/>
      <c r="C6" s="118"/>
      <c r="D6" s="118"/>
      <c r="E6" s="118"/>
      <c r="F6" s="118"/>
      <c r="G6" s="118"/>
    </row>
    <row r="7" spans="1:10" ht="78.75" x14ac:dyDescent="0.2">
      <c r="A7" s="16" t="s">
        <v>4</v>
      </c>
      <c r="B7" s="16" t="s">
        <v>29</v>
      </c>
      <c r="C7" s="16" t="s">
        <v>30</v>
      </c>
      <c r="D7" s="30" t="s">
        <v>7</v>
      </c>
      <c r="E7" s="16" t="s">
        <v>8</v>
      </c>
      <c r="F7" s="16" t="s">
        <v>9</v>
      </c>
      <c r="G7" s="16" t="s">
        <v>98</v>
      </c>
      <c r="H7" s="34" t="s">
        <v>31</v>
      </c>
      <c r="I7" s="82" t="s">
        <v>32</v>
      </c>
    </row>
    <row r="8" spans="1:10" ht="33" customHeight="1" x14ac:dyDescent="0.2">
      <c r="A8" s="136" t="s">
        <v>12</v>
      </c>
      <c r="B8" s="137">
        <v>5600</v>
      </c>
      <c r="C8" s="140">
        <f>B8/2000</f>
        <v>2.8</v>
      </c>
      <c r="D8" s="139">
        <v>213</v>
      </c>
      <c r="E8" s="138">
        <v>184</v>
      </c>
      <c r="F8" s="140">
        <f>E8/D8</f>
        <v>0.863849765258216</v>
      </c>
      <c r="G8" s="138">
        <f>D8-E8</f>
        <v>29</v>
      </c>
      <c r="H8" s="149">
        <f>C8*F8</f>
        <v>2.4187793427230044</v>
      </c>
      <c r="I8" s="142">
        <f>C8-H8</f>
        <v>0.38122065727699539</v>
      </c>
      <c r="J8" s="14"/>
    </row>
    <row r="9" spans="1:10" ht="33" customHeight="1" x14ac:dyDescent="0.2">
      <c r="A9" s="136" t="s">
        <v>13</v>
      </c>
      <c r="B9" s="137">
        <v>3450</v>
      </c>
      <c r="C9" s="140">
        <f>B9/2000</f>
        <v>1.7250000000000001</v>
      </c>
      <c r="D9" s="139">
        <v>201</v>
      </c>
      <c r="E9" s="138">
        <v>155</v>
      </c>
      <c r="F9" s="140">
        <f>E9/D9</f>
        <v>0.77114427860696522</v>
      </c>
      <c r="G9" s="138">
        <f>D9-E9</f>
        <v>46</v>
      </c>
      <c r="H9" s="149">
        <f>C9*F9</f>
        <v>1.330223880597015</v>
      </c>
      <c r="I9" s="142">
        <f>C9-H9</f>
        <v>0.39477611940298507</v>
      </c>
      <c r="J9" s="81"/>
    </row>
    <row r="10" spans="1:10" ht="33" customHeight="1" x14ac:dyDescent="0.2">
      <c r="A10" s="136" t="s">
        <v>14</v>
      </c>
      <c r="B10" s="137">
        <v>8390</v>
      </c>
      <c r="C10" s="140">
        <f>B10/2000</f>
        <v>4.1950000000000003</v>
      </c>
      <c r="D10" s="139">
        <v>203</v>
      </c>
      <c r="E10" s="138">
        <v>178</v>
      </c>
      <c r="F10" s="140">
        <f>E10/D10</f>
        <v>0.87684729064039413</v>
      </c>
      <c r="G10" s="138">
        <f>D10-E10</f>
        <v>25</v>
      </c>
      <c r="H10" s="149">
        <f>C10*F10</f>
        <v>3.6783743842364536</v>
      </c>
      <c r="I10" s="142">
        <f>C10-H10</f>
        <v>0.51662561576354671</v>
      </c>
      <c r="J10" s="14"/>
    </row>
    <row r="11" spans="1:10" ht="33" customHeight="1" x14ac:dyDescent="0.2">
      <c r="A11" s="17"/>
      <c r="B11" s="20"/>
      <c r="C11" s="19"/>
      <c r="D11" s="31"/>
      <c r="E11" s="18"/>
      <c r="F11" s="19"/>
      <c r="G11" s="18"/>
      <c r="H11" s="35"/>
      <c r="I11" s="83"/>
    </row>
    <row r="12" spans="1:10" ht="33" customHeight="1" x14ac:dyDescent="0.2">
      <c r="A12" s="17"/>
      <c r="B12" s="20"/>
      <c r="C12" s="19"/>
      <c r="D12" s="31"/>
      <c r="E12" s="18"/>
      <c r="F12" s="19"/>
      <c r="G12" s="18"/>
      <c r="H12" s="35"/>
      <c r="I12" s="50"/>
    </row>
    <row r="13" spans="1:10" ht="33" customHeight="1" x14ac:dyDescent="0.2">
      <c r="A13" s="17"/>
      <c r="B13" s="20"/>
      <c r="C13" s="19"/>
      <c r="D13" s="31"/>
      <c r="E13" s="18"/>
      <c r="F13" s="19"/>
      <c r="G13" s="18"/>
      <c r="H13" s="35"/>
      <c r="I13" s="50"/>
    </row>
    <row r="14" spans="1:10" ht="33" customHeight="1" x14ac:dyDescent="0.2">
      <c r="A14" s="17"/>
      <c r="B14" s="20"/>
      <c r="C14" s="19"/>
      <c r="D14" s="31"/>
      <c r="E14" s="18"/>
      <c r="F14" s="19"/>
      <c r="G14" s="18"/>
      <c r="H14" s="40"/>
      <c r="I14" s="51"/>
    </row>
    <row r="15" spans="1:10" ht="33" customHeight="1" x14ac:dyDescent="0.2">
      <c r="A15" s="21"/>
      <c r="B15" s="25"/>
      <c r="C15" s="23"/>
      <c r="D15" s="32"/>
      <c r="E15" s="22"/>
      <c r="F15" s="23"/>
      <c r="G15" s="22"/>
      <c r="H15" s="28"/>
      <c r="I15" s="51"/>
    </row>
    <row r="16" spans="1:10" ht="33" customHeight="1" x14ac:dyDescent="0.2">
      <c r="A16" s="37"/>
      <c r="B16" s="29"/>
      <c r="C16" s="55"/>
      <c r="D16" s="33"/>
      <c r="E16" s="22"/>
      <c r="F16" s="23"/>
      <c r="G16" s="22"/>
      <c r="H16" s="24"/>
      <c r="I16" s="50"/>
    </row>
    <row r="17" spans="1:9" ht="33" customHeight="1" x14ac:dyDescent="0.2">
      <c r="A17" s="21"/>
      <c r="B17" s="29"/>
      <c r="C17" s="55"/>
      <c r="D17" s="33"/>
      <c r="E17" s="22"/>
      <c r="F17" s="23"/>
      <c r="G17" s="22"/>
      <c r="H17" s="28"/>
      <c r="I17" s="51"/>
    </row>
    <row r="18" spans="1:9" ht="17.25" customHeight="1" x14ac:dyDescent="0.25">
      <c r="A18" s="80" t="s">
        <v>105</v>
      </c>
      <c r="B18" s="86">
        <f>SUM(B8:B17)</f>
        <v>17440</v>
      </c>
      <c r="C18" s="85">
        <f>SUM(C8:C17)</f>
        <v>8.7200000000000006</v>
      </c>
      <c r="D18" s="87"/>
      <c r="E18" s="79"/>
      <c r="F18" s="79"/>
      <c r="G18" s="79"/>
      <c r="H18" s="65">
        <f>SUM(H8:H17)</f>
        <v>7.4273776075564726</v>
      </c>
      <c r="I18" s="66">
        <f>SUM(I8:I17)</f>
        <v>1.2926223924435272</v>
      </c>
    </row>
    <row r="19" spans="1:9" ht="17.25" customHeight="1" x14ac:dyDescent="0.25">
      <c r="A19" s="62" t="s">
        <v>15</v>
      </c>
      <c r="B19" s="77"/>
      <c r="C19" s="150"/>
      <c r="D19" s="77"/>
      <c r="E19" s="77"/>
      <c r="F19" s="77"/>
      <c r="G19" s="77"/>
      <c r="H19" s="147"/>
      <c r="I19" s="148"/>
    </row>
    <row r="20" spans="1:9" ht="110.25" x14ac:dyDescent="0.2">
      <c r="A20" s="38"/>
      <c r="B20" s="47"/>
      <c r="C20" s="76" t="s">
        <v>16</v>
      </c>
      <c r="D20" s="47"/>
      <c r="E20" s="39"/>
      <c r="F20" s="3"/>
      <c r="G20" s="38"/>
      <c r="H20" s="69" t="s">
        <v>17</v>
      </c>
      <c r="I20" s="64" t="s">
        <v>33</v>
      </c>
    </row>
    <row r="21" spans="1:9" x14ac:dyDescent="0.2">
      <c r="A21" s="4"/>
      <c r="B21" s="3"/>
      <c r="C21" s="3"/>
      <c r="D21" s="3"/>
      <c r="E21" s="4"/>
      <c r="F21" s="4"/>
      <c r="G21" s="4"/>
    </row>
    <row r="22" spans="1:9" ht="15.95" customHeight="1" x14ac:dyDescent="0.25">
      <c r="A22" s="117" t="s">
        <v>34</v>
      </c>
      <c r="B22" s="118"/>
      <c r="C22" s="118"/>
      <c r="D22" s="118"/>
      <c r="E22" s="118"/>
      <c r="F22" s="118"/>
      <c r="G22" s="118"/>
    </row>
    <row r="23" spans="1:9" ht="78.75" x14ac:dyDescent="0.2">
      <c r="A23" s="16" t="s">
        <v>4</v>
      </c>
      <c r="B23" s="16" t="s">
        <v>29</v>
      </c>
      <c r="C23" s="16" t="s">
        <v>30</v>
      </c>
      <c r="D23" s="30" t="s">
        <v>7</v>
      </c>
      <c r="E23" s="16" t="s">
        <v>8</v>
      </c>
      <c r="F23" s="16" t="s">
        <v>9</v>
      </c>
      <c r="G23" s="16" t="s">
        <v>98</v>
      </c>
      <c r="H23" s="34" t="s">
        <v>31</v>
      </c>
      <c r="I23" s="82" t="s">
        <v>32</v>
      </c>
    </row>
    <row r="24" spans="1:9" ht="30" customHeight="1" x14ac:dyDescent="0.2">
      <c r="A24" s="136" t="s">
        <v>12</v>
      </c>
      <c r="B24" s="137">
        <v>5670</v>
      </c>
      <c r="C24" s="140">
        <f>B24/2000</f>
        <v>2.835</v>
      </c>
      <c r="D24" s="139">
        <v>208</v>
      </c>
      <c r="E24" s="138">
        <v>175</v>
      </c>
      <c r="F24" s="140">
        <f>E24/D24</f>
        <v>0.84134615384615385</v>
      </c>
      <c r="G24" s="138">
        <f>D24-E24</f>
        <v>33</v>
      </c>
      <c r="H24" s="149">
        <f>C24*F24</f>
        <v>2.3852163461538463</v>
      </c>
      <c r="I24" s="142">
        <f>C24-H24</f>
        <v>0.44978365384615371</v>
      </c>
    </row>
    <row r="25" spans="1:9" ht="30" customHeight="1" x14ac:dyDescent="0.2">
      <c r="A25" s="136" t="s">
        <v>24</v>
      </c>
      <c r="B25" s="137">
        <v>4995</v>
      </c>
      <c r="C25" s="140">
        <f>B25/2000</f>
        <v>2.4975000000000001</v>
      </c>
      <c r="D25" s="139">
        <v>203</v>
      </c>
      <c r="E25" s="138">
        <v>169</v>
      </c>
      <c r="F25" s="140">
        <f>E25/D25</f>
        <v>0.83251231527093594</v>
      </c>
      <c r="G25" s="138">
        <f>D25-E25</f>
        <v>34</v>
      </c>
      <c r="H25" s="149">
        <f>C25*F25</f>
        <v>2.0791995073891627</v>
      </c>
      <c r="I25" s="142">
        <f>C25-H25</f>
        <v>0.41830049261083735</v>
      </c>
    </row>
    <row r="26" spans="1:9" ht="30" customHeight="1" x14ac:dyDescent="0.2">
      <c r="A26" s="136" t="s">
        <v>35</v>
      </c>
      <c r="B26" s="137">
        <v>6242</v>
      </c>
      <c r="C26" s="140">
        <f>B26/2000</f>
        <v>3.121</v>
      </c>
      <c r="D26" s="139">
        <v>203</v>
      </c>
      <c r="E26" s="138">
        <v>180</v>
      </c>
      <c r="F26" s="140">
        <f>E26/D26</f>
        <v>0.88669950738916259</v>
      </c>
      <c r="G26" s="138">
        <f>D26-E26</f>
        <v>23</v>
      </c>
      <c r="H26" s="149">
        <f>C26*F26</f>
        <v>2.7673891625615763</v>
      </c>
      <c r="I26" s="142">
        <f>C26-H26</f>
        <v>0.3536108374384237</v>
      </c>
    </row>
    <row r="27" spans="1:9" ht="30" customHeight="1" x14ac:dyDescent="0.2">
      <c r="A27" s="17"/>
      <c r="B27" s="20"/>
      <c r="C27" s="19"/>
      <c r="D27" s="31"/>
      <c r="E27" s="18"/>
      <c r="F27" s="19"/>
      <c r="G27" s="18"/>
      <c r="H27" s="35"/>
      <c r="I27" s="83"/>
    </row>
    <row r="28" spans="1:9" ht="30" customHeight="1" x14ac:dyDescent="0.2">
      <c r="A28" s="17"/>
      <c r="B28" s="20"/>
      <c r="C28" s="19"/>
      <c r="D28" s="31"/>
      <c r="E28" s="18"/>
      <c r="F28" s="19"/>
      <c r="G28" s="18"/>
      <c r="H28" s="35"/>
      <c r="I28" s="50"/>
    </row>
    <row r="29" spans="1:9" ht="30" customHeight="1" x14ac:dyDescent="0.2">
      <c r="A29" s="17"/>
      <c r="B29" s="20"/>
      <c r="C29" s="19"/>
      <c r="D29" s="31"/>
      <c r="E29" s="18"/>
      <c r="F29" s="19"/>
      <c r="G29" s="18"/>
      <c r="H29" s="35"/>
      <c r="I29" s="50"/>
    </row>
    <row r="30" spans="1:9" ht="30" customHeight="1" x14ac:dyDescent="0.2">
      <c r="A30" s="17"/>
      <c r="B30" s="20"/>
      <c r="C30" s="19"/>
      <c r="D30" s="31"/>
      <c r="E30" s="18"/>
      <c r="F30" s="19"/>
      <c r="G30" s="18"/>
      <c r="H30" s="40"/>
      <c r="I30" s="51"/>
    </row>
    <row r="31" spans="1:9" ht="30" customHeight="1" x14ac:dyDescent="0.2">
      <c r="A31" s="21"/>
      <c r="B31" s="25"/>
      <c r="C31" s="23"/>
      <c r="D31" s="32"/>
      <c r="E31" s="22"/>
      <c r="F31" s="23"/>
      <c r="G31" s="22"/>
      <c r="H31" s="28"/>
      <c r="I31" s="51"/>
    </row>
    <row r="32" spans="1:9" ht="30" customHeight="1" x14ac:dyDescent="0.2">
      <c r="A32" s="37"/>
      <c r="B32" s="29"/>
      <c r="C32" s="55"/>
      <c r="D32" s="33"/>
      <c r="E32" s="22"/>
      <c r="F32" s="23"/>
      <c r="G32" s="22"/>
      <c r="H32" s="24"/>
      <c r="I32" s="50"/>
    </row>
    <row r="33" spans="1:9" ht="30" customHeight="1" x14ac:dyDescent="0.2">
      <c r="A33" s="21"/>
      <c r="B33" s="29"/>
      <c r="C33" s="55"/>
      <c r="D33" s="33"/>
      <c r="E33" s="22"/>
      <c r="F33" s="23"/>
      <c r="G33" s="22"/>
      <c r="H33" s="28"/>
      <c r="I33" s="51"/>
    </row>
    <row r="34" spans="1:9" ht="15.75" x14ac:dyDescent="0.25">
      <c r="A34" s="151" t="s">
        <v>105</v>
      </c>
      <c r="B34" s="86">
        <f>SUM(B24:B33)</f>
        <v>16907</v>
      </c>
      <c r="C34" s="85">
        <f>SUM(C24:C33)</f>
        <v>8.4535</v>
      </c>
      <c r="D34" s="87"/>
      <c r="E34" s="79"/>
      <c r="F34" s="79"/>
      <c r="G34" s="79"/>
      <c r="H34" s="65">
        <f>SUM(H24:H33)</f>
        <v>7.2318050161045857</v>
      </c>
      <c r="I34" s="66">
        <f>SUM(I24:I33)</f>
        <v>1.2216949838954148</v>
      </c>
    </row>
    <row r="35" spans="1:9" ht="15.75" x14ac:dyDescent="0.25">
      <c r="A35" s="62" t="s">
        <v>15</v>
      </c>
      <c r="B35" s="77">
        <f>SUM(B27:B33)</f>
        <v>0</v>
      </c>
      <c r="C35" s="150">
        <f>SUM(C27:C33)</f>
        <v>0</v>
      </c>
      <c r="D35" s="77"/>
      <c r="E35" s="77"/>
      <c r="F35" s="77"/>
      <c r="G35" s="77"/>
      <c r="H35" s="147">
        <f>SUM(H27:H33)</f>
        <v>0</v>
      </c>
      <c r="I35" s="148">
        <f>SUM(I27:I33)</f>
        <v>0</v>
      </c>
    </row>
    <row r="36" spans="1:9" ht="110.25" x14ac:dyDescent="0.2">
      <c r="A36" s="38"/>
      <c r="B36" s="47"/>
      <c r="C36" s="76" t="s">
        <v>16</v>
      </c>
      <c r="D36" s="47"/>
      <c r="E36" s="39"/>
      <c r="F36" s="3"/>
      <c r="G36" s="38"/>
      <c r="H36" s="69" t="s">
        <v>17</v>
      </c>
      <c r="I36" s="64" t="s">
        <v>33</v>
      </c>
    </row>
    <row r="38" spans="1:9" ht="18" x14ac:dyDescent="0.25">
      <c r="A38" s="117" t="s">
        <v>26</v>
      </c>
      <c r="B38" s="118"/>
      <c r="C38" s="118"/>
      <c r="D38" s="118"/>
      <c r="E38" s="118"/>
      <c r="F38" s="118"/>
      <c r="G38" s="118"/>
    </row>
    <row r="39" spans="1:9" ht="78.75" x14ac:dyDescent="0.2">
      <c r="A39" s="16" t="s">
        <v>4</v>
      </c>
      <c r="B39" s="16" t="s">
        <v>5</v>
      </c>
      <c r="C39" s="16" t="s">
        <v>6</v>
      </c>
      <c r="D39" s="30" t="s">
        <v>7</v>
      </c>
      <c r="E39" s="16" t="s">
        <v>8</v>
      </c>
      <c r="F39" s="16" t="s">
        <v>9</v>
      </c>
      <c r="G39" s="16" t="s">
        <v>98</v>
      </c>
      <c r="H39" s="34" t="s">
        <v>10</v>
      </c>
      <c r="I39" s="15" t="s">
        <v>11</v>
      </c>
    </row>
    <row r="40" spans="1:9" ht="24" customHeight="1" x14ac:dyDescent="0.2">
      <c r="A40" s="17"/>
      <c r="B40" s="20"/>
      <c r="C40" s="19"/>
      <c r="D40" s="31"/>
      <c r="E40" s="18"/>
      <c r="F40" s="19"/>
      <c r="G40" s="18"/>
      <c r="H40" s="35"/>
      <c r="I40" s="50"/>
    </row>
    <row r="41" spans="1:9" ht="24" customHeight="1" x14ac:dyDescent="0.2">
      <c r="A41" s="17"/>
      <c r="B41" s="20"/>
      <c r="C41" s="19"/>
      <c r="D41" s="31"/>
      <c r="E41" s="18"/>
      <c r="F41" s="19"/>
      <c r="G41" s="18"/>
      <c r="H41" s="35"/>
      <c r="I41" s="50"/>
    </row>
    <row r="42" spans="1:9" ht="24" customHeight="1" x14ac:dyDescent="0.2">
      <c r="A42" s="17"/>
      <c r="B42" s="20"/>
      <c r="C42" s="19"/>
      <c r="D42" s="31"/>
      <c r="E42" s="18"/>
      <c r="F42" s="19"/>
      <c r="G42" s="18"/>
      <c r="H42" s="35"/>
      <c r="I42" s="50"/>
    </row>
    <row r="43" spans="1:9" ht="24" customHeight="1" x14ac:dyDescent="0.2">
      <c r="A43" s="17"/>
      <c r="B43" s="20"/>
      <c r="C43" s="19"/>
      <c r="D43" s="31"/>
      <c r="E43" s="18"/>
      <c r="F43" s="19"/>
      <c r="G43" s="18"/>
      <c r="H43" s="35"/>
      <c r="I43" s="50"/>
    </row>
    <row r="44" spans="1:9" ht="24" customHeight="1" x14ac:dyDescent="0.2">
      <c r="A44" s="17"/>
      <c r="B44" s="20"/>
      <c r="C44" s="19"/>
      <c r="D44" s="31"/>
      <c r="E44" s="18"/>
      <c r="F44" s="19"/>
      <c r="G44" s="18"/>
      <c r="H44" s="35"/>
      <c r="I44" s="50"/>
    </row>
    <row r="45" spans="1:9" ht="24" customHeight="1" x14ac:dyDescent="0.2">
      <c r="A45" s="17"/>
      <c r="B45" s="20"/>
      <c r="C45" s="19"/>
      <c r="D45" s="31"/>
      <c r="E45" s="18"/>
      <c r="F45" s="19"/>
      <c r="G45" s="18"/>
      <c r="H45" s="35"/>
      <c r="I45" s="50"/>
    </row>
    <row r="46" spans="1:9" ht="24" customHeight="1" x14ac:dyDescent="0.2">
      <c r="A46" s="17"/>
      <c r="B46" s="20"/>
      <c r="C46" s="19"/>
      <c r="D46" s="31"/>
      <c r="E46" s="18"/>
      <c r="F46" s="19"/>
      <c r="G46" s="18"/>
      <c r="H46" s="40"/>
      <c r="I46" s="51"/>
    </row>
    <row r="47" spans="1:9" ht="24" customHeight="1" x14ac:dyDescent="0.2">
      <c r="A47" s="21"/>
      <c r="B47" s="25"/>
      <c r="C47" s="55"/>
      <c r="D47" s="32"/>
      <c r="E47" s="22"/>
      <c r="F47" s="23"/>
      <c r="G47" s="18"/>
      <c r="H47" s="24"/>
      <c r="I47" s="50"/>
    </row>
    <row r="48" spans="1:9" ht="24" customHeight="1" x14ac:dyDescent="0.2">
      <c r="A48" s="37"/>
      <c r="B48" s="61"/>
      <c r="C48" s="77"/>
      <c r="D48" s="36"/>
      <c r="E48" s="22"/>
      <c r="F48" s="23"/>
      <c r="G48" s="18"/>
      <c r="H48" s="24"/>
      <c r="I48" s="50"/>
    </row>
    <row r="49" spans="1:9" ht="24" customHeight="1" x14ac:dyDescent="0.2">
      <c r="A49" s="37"/>
      <c r="B49" s="61"/>
      <c r="C49" s="78"/>
      <c r="D49" s="36"/>
      <c r="E49" s="27"/>
      <c r="F49" s="55"/>
      <c r="G49" s="18"/>
      <c r="H49" s="28"/>
      <c r="I49" s="51"/>
    </row>
    <row r="50" spans="1:9" ht="15.75" x14ac:dyDescent="0.25">
      <c r="A50" s="68" t="s">
        <v>15</v>
      </c>
      <c r="B50" s="74">
        <f>SUM(B40:B49)</f>
        <v>0</v>
      </c>
      <c r="C50" s="73">
        <f>SUM(C40:C49)</f>
        <v>0</v>
      </c>
      <c r="D50" s="75"/>
      <c r="E50" s="72"/>
      <c r="F50" s="71"/>
      <c r="G50" s="72"/>
      <c r="H50" s="65">
        <f>SUM(H40:H49)</f>
        <v>0</v>
      </c>
      <c r="I50" s="66">
        <f>SUM(I40:I49)</f>
        <v>0</v>
      </c>
    </row>
    <row r="51" spans="1:9" ht="78.75" x14ac:dyDescent="0.2">
      <c r="A51" s="38"/>
      <c r="B51" s="47"/>
      <c r="C51" s="76" t="s">
        <v>16</v>
      </c>
      <c r="D51" s="47"/>
      <c r="E51" s="47"/>
      <c r="F51" s="47"/>
      <c r="G51" s="47"/>
      <c r="H51" s="69" t="s">
        <v>17</v>
      </c>
      <c r="I51" s="64" t="s">
        <v>18</v>
      </c>
    </row>
    <row r="53" spans="1:9" ht="18" x14ac:dyDescent="0.25">
      <c r="A53" s="117" t="s">
        <v>26</v>
      </c>
      <c r="B53" s="118"/>
      <c r="C53" s="118"/>
      <c r="D53" s="118"/>
      <c r="E53" s="118"/>
      <c r="F53" s="118"/>
      <c r="G53" s="118"/>
    </row>
    <row r="54" spans="1:9" ht="78.75" x14ac:dyDescent="0.2">
      <c r="A54" s="16" t="s">
        <v>4</v>
      </c>
      <c r="B54" s="16" t="s">
        <v>5</v>
      </c>
      <c r="C54" s="16" t="s">
        <v>6</v>
      </c>
      <c r="D54" s="30" t="s">
        <v>7</v>
      </c>
      <c r="E54" s="16" t="s">
        <v>8</v>
      </c>
      <c r="F54" s="16" t="s">
        <v>9</v>
      </c>
      <c r="G54" s="16" t="s">
        <v>98</v>
      </c>
      <c r="H54" s="34" t="s">
        <v>10</v>
      </c>
      <c r="I54" s="15" t="s">
        <v>11</v>
      </c>
    </row>
    <row r="55" spans="1:9" ht="24.75" customHeight="1" x14ac:dyDescent="0.2">
      <c r="A55" s="17"/>
      <c r="B55" s="20"/>
      <c r="C55" s="19"/>
      <c r="D55" s="31"/>
      <c r="E55" s="18"/>
      <c r="F55" s="19"/>
      <c r="G55" s="18"/>
      <c r="H55" s="35"/>
      <c r="I55" s="50"/>
    </row>
    <row r="56" spans="1:9" ht="24.75" customHeight="1" x14ac:dyDescent="0.2">
      <c r="A56" s="17"/>
      <c r="B56" s="20"/>
      <c r="C56" s="19"/>
      <c r="D56" s="31"/>
      <c r="E56" s="18"/>
      <c r="F56" s="19"/>
      <c r="G56" s="18"/>
      <c r="H56" s="35"/>
      <c r="I56" s="50"/>
    </row>
    <row r="57" spans="1:9" ht="24.75" customHeight="1" x14ac:dyDescent="0.2">
      <c r="A57" s="17"/>
      <c r="B57" s="20"/>
      <c r="C57" s="19"/>
      <c r="D57" s="31"/>
      <c r="E57" s="18"/>
      <c r="F57" s="19"/>
      <c r="G57" s="18"/>
      <c r="H57" s="35"/>
      <c r="I57" s="50"/>
    </row>
    <row r="58" spans="1:9" ht="24.75" customHeight="1" x14ac:dyDescent="0.2">
      <c r="A58" s="17"/>
      <c r="B58" s="20"/>
      <c r="C58" s="19"/>
      <c r="D58" s="31"/>
      <c r="E58" s="18"/>
      <c r="F58" s="19"/>
      <c r="G58" s="18"/>
      <c r="H58" s="35"/>
      <c r="I58" s="50"/>
    </row>
    <row r="59" spans="1:9" ht="24.75" customHeight="1" x14ac:dyDescent="0.2">
      <c r="A59" s="17"/>
      <c r="B59" s="20"/>
      <c r="C59" s="19"/>
      <c r="D59" s="31"/>
      <c r="E59" s="18"/>
      <c r="F59" s="19"/>
      <c r="G59" s="18"/>
      <c r="H59" s="35"/>
      <c r="I59" s="50"/>
    </row>
    <row r="60" spans="1:9" ht="24.75" customHeight="1" x14ac:dyDescent="0.2">
      <c r="A60" s="17"/>
      <c r="B60" s="20"/>
      <c r="C60" s="19"/>
      <c r="D60" s="31"/>
      <c r="E60" s="18"/>
      <c r="F60" s="19"/>
      <c r="G60" s="18"/>
      <c r="H60" s="35"/>
      <c r="I60" s="50"/>
    </row>
    <row r="61" spans="1:9" ht="24.75" customHeight="1" x14ac:dyDescent="0.2">
      <c r="A61" s="17"/>
      <c r="B61" s="20"/>
      <c r="C61" s="19"/>
      <c r="D61" s="31"/>
      <c r="E61" s="18"/>
      <c r="F61" s="19"/>
      <c r="G61" s="18"/>
      <c r="H61" s="40"/>
      <c r="I61" s="51"/>
    </row>
    <row r="62" spans="1:9" ht="24.75" customHeight="1" x14ac:dyDescent="0.2">
      <c r="A62" s="21"/>
      <c r="B62" s="25"/>
      <c r="C62" s="55"/>
      <c r="D62" s="32"/>
      <c r="E62" s="22"/>
      <c r="F62" s="23"/>
      <c r="G62" s="18"/>
      <c r="H62" s="24"/>
      <c r="I62" s="50"/>
    </row>
    <row r="63" spans="1:9" ht="24.75" customHeight="1" x14ac:dyDescent="0.2">
      <c r="A63" s="37"/>
      <c r="B63" s="61"/>
      <c r="C63" s="77"/>
      <c r="D63" s="36"/>
      <c r="E63" s="22"/>
      <c r="F63" s="23"/>
      <c r="G63" s="18"/>
      <c r="H63" s="24"/>
      <c r="I63" s="50"/>
    </row>
    <row r="64" spans="1:9" ht="24.75" customHeight="1" x14ac:dyDescent="0.2">
      <c r="A64" s="37"/>
      <c r="B64" s="61"/>
      <c r="C64" s="78"/>
      <c r="D64" s="36"/>
      <c r="E64" s="27"/>
      <c r="F64" s="55"/>
      <c r="G64" s="18"/>
      <c r="H64" s="28"/>
      <c r="I64" s="51"/>
    </row>
    <row r="65" spans="1:9" ht="15.75" x14ac:dyDescent="0.25">
      <c r="A65" s="68" t="s">
        <v>15</v>
      </c>
      <c r="B65" s="74">
        <f>SUM(B55:B64)</f>
        <v>0</v>
      </c>
      <c r="C65" s="73">
        <f>SUM(C55:C64)</f>
        <v>0</v>
      </c>
      <c r="D65" s="75"/>
      <c r="E65" s="72"/>
      <c r="F65" s="71"/>
      <c r="G65" s="72"/>
      <c r="H65" s="65">
        <f>SUM(H55:H64)</f>
        <v>0</v>
      </c>
      <c r="I65" s="66">
        <f>SUM(I55:I64)</f>
        <v>0</v>
      </c>
    </row>
    <row r="66" spans="1:9" ht="78.75" x14ac:dyDescent="0.2">
      <c r="A66" s="38"/>
      <c r="B66" s="47"/>
      <c r="C66" s="76" t="s">
        <v>16</v>
      </c>
      <c r="D66" s="47"/>
      <c r="E66" s="47"/>
      <c r="F66" s="47"/>
      <c r="G66" s="47"/>
      <c r="H66" s="69" t="s">
        <v>17</v>
      </c>
      <c r="I66" s="64" t="s">
        <v>18</v>
      </c>
    </row>
  </sheetData>
  <mergeCells count="4">
    <mergeCell ref="A53:G53"/>
    <mergeCell ref="A22:G22"/>
    <mergeCell ref="A6:G6"/>
    <mergeCell ref="A38:G38"/>
  </mergeCells>
  <pageMargins left="0.7" right="0.7" top="0.75" bottom="0.75" header="0.3" footer="0.3"/>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6C096-F826-4709-8A0E-9E5EBBDF5193}">
  <dimension ref="A1:H18"/>
  <sheetViews>
    <sheetView zoomScale="115" zoomScaleNormal="115" workbookViewId="0">
      <selection activeCell="H16" sqref="H16"/>
    </sheetView>
  </sheetViews>
  <sheetFormatPr defaultRowHeight="15" x14ac:dyDescent="0.2"/>
  <cols>
    <col min="1" max="1" width="12" customWidth="1"/>
    <col min="2" max="2" width="21.44140625" customWidth="1"/>
    <col min="3" max="3" width="21.21875" customWidth="1"/>
    <col min="4" max="5" width="13.5546875" customWidth="1"/>
    <col min="6" max="6" width="11.77734375" customWidth="1"/>
    <col min="7" max="7" width="14.44140625" customWidth="1"/>
    <col min="8" max="8" width="25.6640625" customWidth="1"/>
  </cols>
  <sheetData>
    <row r="1" spans="1:8" ht="30.95" customHeight="1" x14ac:dyDescent="0.25">
      <c r="A1" s="116" t="s">
        <v>101</v>
      </c>
      <c r="B1" s="10"/>
      <c r="C1" s="10"/>
      <c r="D1" s="10"/>
      <c r="E1" s="10"/>
      <c r="F1" s="10"/>
      <c r="G1" s="10"/>
    </row>
    <row r="2" spans="1:8" ht="15.6" customHeight="1" x14ac:dyDescent="0.25">
      <c r="A2" s="113" t="s">
        <v>36</v>
      </c>
      <c r="B2" s="107"/>
      <c r="C2" s="107"/>
      <c r="D2" s="107"/>
      <c r="E2" s="107"/>
      <c r="F2" s="107"/>
      <c r="G2" s="107"/>
    </row>
    <row r="3" spans="1:8" ht="22.5" customHeight="1" x14ac:dyDescent="0.2">
      <c r="A3" s="95" t="s">
        <v>1</v>
      </c>
      <c r="B3" s="95"/>
      <c r="C3" s="95"/>
      <c r="D3" s="95"/>
      <c r="E3" s="95"/>
      <c r="F3" s="95"/>
      <c r="G3" s="95"/>
    </row>
    <row r="4" spans="1:8" ht="18.95" customHeight="1" x14ac:dyDescent="0.2">
      <c r="A4" s="111"/>
      <c r="B4" s="112"/>
      <c r="C4" s="112"/>
      <c r="D4" s="112"/>
      <c r="E4" s="112"/>
      <c r="F4" s="112"/>
      <c r="G4" s="112"/>
    </row>
    <row r="5" spans="1:8" ht="91.5" customHeight="1" x14ac:dyDescent="0.2">
      <c r="A5" s="8" t="s">
        <v>4</v>
      </c>
      <c r="B5" s="8" t="s">
        <v>37</v>
      </c>
      <c r="C5" s="8" t="s">
        <v>38</v>
      </c>
      <c r="D5" s="8" t="s">
        <v>39</v>
      </c>
      <c r="E5" s="8" t="s">
        <v>40</v>
      </c>
      <c r="F5" s="8" t="s">
        <v>41</v>
      </c>
      <c r="G5" s="8" t="s">
        <v>42</v>
      </c>
      <c r="H5" s="8" t="s">
        <v>43</v>
      </c>
    </row>
    <row r="6" spans="1:8" ht="30" x14ac:dyDescent="0.2">
      <c r="A6" s="152" t="s">
        <v>44</v>
      </c>
      <c r="B6" s="153">
        <v>24000</v>
      </c>
      <c r="C6" s="154">
        <f>B6/2000</f>
        <v>12</v>
      </c>
      <c r="D6" s="155">
        <v>200</v>
      </c>
      <c r="E6" s="155">
        <v>180</v>
      </c>
      <c r="F6" s="155">
        <f>D6-E6</f>
        <v>20</v>
      </c>
      <c r="G6" s="156">
        <f>F6/D6</f>
        <v>0.1</v>
      </c>
      <c r="H6" s="156">
        <f>G6*C6</f>
        <v>1.2000000000000002</v>
      </c>
    </row>
    <row r="7" spans="1:8" ht="30" x14ac:dyDescent="0.2">
      <c r="A7" s="152" t="s">
        <v>45</v>
      </c>
      <c r="B7" s="153">
        <v>16000</v>
      </c>
      <c r="C7" s="154">
        <f>B7/2000</f>
        <v>8</v>
      </c>
      <c r="D7" s="155">
        <v>204</v>
      </c>
      <c r="E7" s="155">
        <v>192</v>
      </c>
      <c r="F7" s="155">
        <f>D7-E7</f>
        <v>12</v>
      </c>
      <c r="G7" s="156">
        <f>F7/D7</f>
        <v>5.8823529411764705E-2</v>
      </c>
      <c r="H7" s="156">
        <f>G7*C7</f>
        <v>0.47058823529411764</v>
      </c>
    </row>
    <row r="8" spans="1:8" ht="30" x14ac:dyDescent="0.2">
      <c r="A8" s="152" t="s">
        <v>46</v>
      </c>
      <c r="B8" s="153">
        <v>18550</v>
      </c>
      <c r="C8" s="154">
        <f>B8/2000</f>
        <v>9.2750000000000004</v>
      </c>
      <c r="D8" s="155">
        <v>203</v>
      </c>
      <c r="E8" s="155">
        <v>185</v>
      </c>
      <c r="F8" s="155">
        <f t="shared" ref="F8" si="0">D8-E8</f>
        <v>18</v>
      </c>
      <c r="G8" s="156">
        <f>F8/D8</f>
        <v>8.8669950738916259E-2</v>
      </c>
      <c r="H8" s="156">
        <f>G8*C8</f>
        <v>0.82241379310344831</v>
      </c>
    </row>
    <row r="9" spans="1:8" x14ac:dyDescent="0.2">
      <c r="A9" s="1"/>
      <c r="B9" s="9"/>
      <c r="C9" s="13"/>
      <c r="D9" s="2"/>
      <c r="E9" s="2"/>
      <c r="F9" s="2"/>
      <c r="G9" s="7"/>
      <c r="H9" s="7"/>
    </row>
    <row r="10" spans="1:8" x14ac:dyDescent="0.2">
      <c r="A10" s="1"/>
      <c r="B10" s="9"/>
      <c r="C10" s="13"/>
      <c r="D10" s="2"/>
      <c r="E10" s="2"/>
      <c r="F10" s="2"/>
      <c r="G10" s="7"/>
      <c r="H10" s="7"/>
    </row>
    <row r="11" spans="1:8" x14ac:dyDescent="0.2">
      <c r="A11" s="1"/>
      <c r="B11" s="9"/>
      <c r="C11" s="13"/>
      <c r="D11" s="2"/>
      <c r="E11" s="2"/>
      <c r="F11" s="2"/>
      <c r="G11" s="7"/>
      <c r="H11" s="7"/>
    </row>
    <row r="12" spans="1:8" x14ac:dyDescent="0.2">
      <c r="A12" s="1"/>
      <c r="B12" s="9"/>
      <c r="C12" s="13"/>
      <c r="D12" s="2"/>
      <c r="E12" s="2"/>
      <c r="F12" s="2"/>
      <c r="G12" s="7"/>
      <c r="H12" s="7"/>
    </row>
    <row r="13" spans="1:8" x14ac:dyDescent="0.2">
      <c r="A13" s="1"/>
      <c r="B13" s="9"/>
      <c r="C13" s="13"/>
      <c r="D13" s="2"/>
      <c r="E13" s="2"/>
      <c r="F13" s="2"/>
      <c r="G13" s="7"/>
      <c r="H13" s="7"/>
    </row>
    <row r="14" spans="1:8" x14ac:dyDescent="0.2">
      <c r="A14" s="1"/>
      <c r="B14" s="9"/>
      <c r="C14" s="13"/>
      <c r="D14" s="2"/>
      <c r="E14" s="2"/>
      <c r="F14" s="2"/>
      <c r="G14" s="7"/>
      <c r="H14" s="7"/>
    </row>
    <row r="15" spans="1:8" x14ac:dyDescent="0.2">
      <c r="A15" s="1"/>
      <c r="B15" s="9"/>
      <c r="C15" s="13"/>
      <c r="D15" s="2"/>
      <c r="E15" s="2"/>
      <c r="F15" s="2"/>
      <c r="G15" s="7"/>
      <c r="H15" s="12"/>
    </row>
    <row r="16" spans="1:8" ht="31.5" thickBot="1" x14ac:dyDescent="0.3">
      <c r="A16" s="88" t="s">
        <v>106</v>
      </c>
      <c r="B16" s="89"/>
      <c r="C16" s="89"/>
      <c r="D16" s="89"/>
      <c r="E16" s="89"/>
      <c r="F16" s="89"/>
      <c r="G16" s="90"/>
      <c r="H16" s="67">
        <f>SUM(H6:H15)</f>
        <v>2.4930020283975662</v>
      </c>
    </row>
    <row r="17" spans="1:8" ht="16.5" thickBot="1" x14ac:dyDescent="0.3">
      <c r="A17" s="62" t="s">
        <v>47</v>
      </c>
      <c r="B17" s="143"/>
      <c r="C17" s="143"/>
      <c r="D17" s="143"/>
      <c r="E17" s="143"/>
      <c r="F17" s="143"/>
      <c r="G17" s="77"/>
      <c r="H17" s="157">
        <f>SUM(H9:H15)</f>
        <v>0</v>
      </c>
    </row>
    <row r="18" spans="1:8" ht="63" x14ac:dyDescent="0.2">
      <c r="A18" s="3"/>
      <c r="B18" s="3"/>
      <c r="C18" s="3"/>
      <c r="D18" s="3"/>
      <c r="E18" s="3"/>
      <c r="F18" s="3"/>
      <c r="G18" s="3"/>
      <c r="H18" s="91" t="s">
        <v>48</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C65A0-51EF-42E3-90D8-7EE5B5A18CD9}">
  <dimension ref="A1:H18"/>
  <sheetViews>
    <sheetView zoomScaleNormal="100" workbookViewId="0">
      <selection activeCell="D20" sqref="D20"/>
    </sheetView>
  </sheetViews>
  <sheetFormatPr defaultRowHeight="15" x14ac:dyDescent="0.2"/>
  <cols>
    <col min="1" max="1" width="12" customWidth="1"/>
    <col min="2" max="2" width="21.44140625" customWidth="1"/>
    <col min="3" max="3" width="21.21875" customWidth="1"/>
    <col min="4" max="5" width="13.5546875" customWidth="1"/>
    <col min="6" max="6" width="11.77734375" customWidth="1"/>
    <col min="7" max="7" width="14.44140625" customWidth="1"/>
    <col min="8" max="8" width="25.6640625" customWidth="1"/>
  </cols>
  <sheetData>
    <row r="1" spans="1:8" ht="33.950000000000003" customHeight="1" x14ac:dyDescent="0.25">
      <c r="A1" s="116" t="s">
        <v>102</v>
      </c>
      <c r="B1" s="10"/>
      <c r="C1" s="10"/>
      <c r="D1" s="10"/>
      <c r="E1" s="10"/>
      <c r="F1" s="10"/>
      <c r="G1" s="10"/>
    </row>
    <row r="2" spans="1:8" ht="15.6" customHeight="1" x14ac:dyDescent="0.25">
      <c r="A2" s="113" t="s">
        <v>49</v>
      </c>
      <c r="B2" s="84"/>
      <c r="C2" s="84"/>
      <c r="D2" s="84"/>
      <c r="E2" s="84"/>
      <c r="F2" s="84"/>
      <c r="G2" s="84"/>
    </row>
    <row r="3" spans="1:8" ht="20.25" customHeight="1" x14ac:dyDescent="0.2">
      <c r="A3" s="95" t="s">
        <v>1</v>
      </c>
      <c r="B3" s="95"/>
      <c r="C3" s="95"/>
      <c r="D3" s="95"/>
      <c r="E3" s="95"/>
      <c r="F3" s="95"/>
      <c r="G3" s="95"/>
    </row>
    <row r="4" spans="1:8" ht="18.95" customHeight="1" x14ac:dyDescent="0.2">
      <c r="A4" s="108"/>
      <c r="B4" s="109"/>
      <c r="C4" s="109"/>
      <c r="D4" s="109"/>
      <c r="E4" s="109"/>
      <c r="F4" s="109"/>
      <c r="G4" s="109"/>
    </row>
    <row r="5" spans="1:8" ht="91.5" customHeight="1" x14ac:dyDescent="0.2">
      <c r="A5" s="8" t="s">
        <v>4</v>
      </c>
      <c r="B5" s="8" t="s">
        <v>37</v>
      </c>
      <c r="C5" s="8" t="s">
        <v>38</v>
      </c>
      <c r="D5" s="8" t="s">
        <v>39</v>
      </c>
      <c r="E5" s="8" t="s">
        <v>40</v>
      </c>
      <c r="F5" s="8" t="s">
        <v>41</v>
      </c>
      <c r="G5" s="8" t="s">
        <v>42</v>
      </c>
      <c r="H5" s="8" t="s">
        <v>43</v>
      </c>
    </row>
    <row r="6" spans="1:8" ht="30" x14ac:dyDescent="0.2">
      <c r="A6" s="152" t="s">
        <v>44</v>
      </c>
      <c r="B6" s="153">
        <v>39750</v>
      </c>
      <c r="C6" s="154">
        <f>B6/2000</f>
        <v>19.875</v>
      </c>
      <c r="D6" s="155">
        <v>210</v>
      </c>
      <c r="E6" s="155">
        <v>182</v>
      </c>
      <c r="F6" s="155">
        <f>D6-E6</f>
        <v>28</v>
      </c>
      <c r="G6" s="156">
        <f>F6/D6</f>
        <v>0.13333333333333333</v>
      </c>
      <c r="H6" s="156">
        <f>G6*C6</f>
        <v>2.65</v>
      </c>
    </row>
    <row r="7" spans="1:8" ht="30" x14ac:dyDescent="0.2">
      <c r="A7" s="152" t="s">
        <v>45</v>
      </c>
      <c r="B7" s="153">
        <v>26475</v>
      </c>
      <c r="C7" s="154">
        <f>B7/2000</f>
        <v>13.237500000000001</v>
      </c>
      <c r="D7" s="155">
        <v>201</v>
      </c>
      <c r="E7" s="155">
        <v>152</v>
      </c>
      <c r="F7" s="155">
        <f>D7-E7</f>
        <v>49</v>
      </c>
      <c r="G7" s="156">
        <f>F7/D7</f>
        <v>0.24378109452736318</v>
      </c>
      <c r="H7" s="156">
        <f>G7*C7</f>
        <v>3.2270522388059701</v>
      </c>
    </row>
    <row r="8" spans="1:8" ht="30" x14ac:dyDescent="0.2">
      <c r="A8" s="152" t="s">
        <v>46</v>
      </c>
      <c r="B8" s="153">
        <v>28895</v>
      </c>
      <c r="C8" s="154">
        <f>B8/2000</f>
        <v>14.4475</v>
      </c>
      <c r="D8" s="155">
        <v>202</v>
      </c>
      <c r="E8" s="155">
        <v>164</v>
      </c>
      <c r="F8" s="155">
        <f t="shared" ref="F8" si="0">D8-E8</f>
        <v>38</v>
      </c>
      <c r="G8" s="156">
        <f>F8/D8</f>
        <v>0.18811881188118812</v>
      </c>
      <c r="H8" s="156">
        <f>G8*C8</f>
        <v>2.7178465346534653</v>
      </c>
    </row>
    <row r="9" spans="1:8" x14ac:dyDescent="0.2">
      <c r="A9" s="1"/>
      <c r="B9" s="9"/>
      <c r="C9" s="13"/>
      <c r="D9" s="2"/>
      <c r="E9" s="2"/>
      <c r="F9" s="2"/>
      <c r="G9" s="7"/>
      <c r="H9" s="7"/>
    </row>
    <row r="10" spans="1:8" x14ac:dyDescent="0.2">
      <c r="A10" s="1"/>
      <c r="B10" s="9"/>
      <c r="C10" s="13"/>
      <c r="D10" s="2"/>
      <c r="E10" s="2"/>
      <c r="F10" s="2"/>
      <c r="G10" s="7"/>
      <c r="H10" s="7"/>
    </row>
    <row r="11" spans="1:8" x14ac:dyDescent="0.2">
      <c r="A11" s="1"/>
      <c r="B11" s="9"/>
      <c r="C11" s="13"/>
      <c r="D11" s="2"/>
      <c r="E11" s="2"/>
      <c r="F11" s="2"/>
      <c r="G11" s="7"/>
      <c r="H11" s="7"/>
    </row>
    <row r="12" spans="1:8" x14ac:dyDescent="0.2">
      <c r="A12" s="1"/>
      <c r="B12" s="9"/>
      <c r="C12" s="13"/>
      <c r="D12" s="2"/>
      <c r="E12" s="2"/>
      <c r="F12" s="2"/>
      <c r="G12" s="7"/>
      <c r="H12" s="7"/>
    </row>
    <row r="13" spans="1:8" x14ac:dyDescent="0.2">
      <c r="A13" s="1"/>
      <c r="B13" s="9"/>
      <c r="C13" s="13"/>
      <c r="D13" s="2"/>
      <c r="E13" s="2"/>
      <c r="F13" s="2"/>
      <c r="G13" s="7"/>
      <c r="H13" s="7"/>
    </row>
    <row r="14" spans="1:8" x14ac:dyDescent="0.2">
      <c r="A14" s="1"/>
      <c r="B14" s="9"/>
      <c r="C14" s="13"/>
      <c r="D14" s="2"/>
      <c r="E14" s="2"/>
      <c r="F14" s="2"/>
      <c r="G14" s="7"/>
      <c r="H14" s="7"/>
    </row>
    <row r="15" spans="1:8" ht="15.75" thickBot="1" x14ac:dyDescent="0.25">
      <c r="A15" s="1"/>
      <c r="B15" s="9"/>
      <c r="C15" s="13"/>
      <c r="D15" s="2"/>
      <c r="E15" s="2"/>
      <c r="F15" s="2"/>
      <c r="G15" s="7"/>
      <c r="H15" s="12"/>
    </row>
    <row r="16" spans="1:8" ht="31.5" thickBot="1" x14ac:dyDescent="0.3">
      <c r="A16" s="88" t="s">
        <v>106</v>
      </c>
      <c r="B16" s="89"/>
      <c r="C16" s="89"/>
      <c r="D16" s="89"/>
      <c r="E16" s="89"/>
      <c r="F16" s="89"/>
      <c r="G16" s="90"/>
      <c r="H16" s="159">
        <f>SUM(H6:H15)</f>
        <v>8.594898773459434</v>
      </c>
    </row>
    <row r="17" spans="1:8" ht="16.5" thickBot="1" x14ac:dyDescent="0.3">
      <c r="A17" s="62" t="s">
        <v>47</v>
      </c>
      <c r="B17" s="143"/>
      <c r="C17" s="143"/>
      <c r="D17" s="143"/>
      <c r="E17" s="143"/>
      <c r="F17" s="143"/>
      <c r="G17" s="158"/>
      <c r="H17" s="157">
        <f>SUM(H9:H15)</f>
        <v>0</v>
      </c>
    </row>
    <row r="18" spans="1:8" ht="63" x14ac:dyDescent="0.2">
      <c r="A18" s="3"/>
      <c r="B18" s="3"/>
      <c r="C18" s="3"/>
      <c r="D18" s="3"/>
      <c r="E18" s="3"/>
      <c r="F18" s="3"/>
      <c r="G18" s="3"/>
      <c r="H18" s="91" t="s">
        <v>48</v>
      </c>
    </row>
  </sheetData>
  <pageMargins left="0.7" right="0.7" top="0.75" bottom="0.75" header="0.3" footer="0.3"/>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653B6F-431E-4C47-A641-96A1C1332107}">
  <dimension ref="A1:D38"/>
  <sheetViews>
    <sheetView topLeftCell="A15" zoomScale="80" zoomScaleNormal="80" workbookViewId="0">
      <selection activeCell="A2" sqref="A2"/>
    </sheetView>
  </sheetViews>
  <sheetFormatPr defaultRowHeight="15" x14ac:dyDescent="0.2"/>
  <cols>
    <col min="1" max="1" width="23.109375" customWidth="1"/>
    <col min="2" max="2" width="20.44140625" customWidth="1"/>
    <col min="3" max="3" width="23.44140625" customWidth="1"/>
    <col min="4" max="4" width="17.33203125" customWidth="1"/>
  </cols>
  <sheetData>
    <row r="1" spans="1:4" ht="27.95" customHeight="1" x14ac:dyDescent="0.25">
      <c r="A1" s="116" t="s">
        <v>103</v>
      </c>
      <c r="B1" s="10"/>
      <c r="C1" s="10"/>
    </row>
    <row r="2" spans="1:4" ht="15.75" x14ac:dyDescent="0.25">
      <c r="A2" s="84" t="s">
        <v>50</v>
      </c>
      <c r="B2" s="84"/>
      <c r="C2" s="84"/>
    </row>
    <row r="3" spans="1:4" ht="16.5" customHeight="1" x14ac:dyDescent="0.2">
      <c r="A3" s="94" t="s">
        <v>51</v>
      </c>
      <c r="B3" s="47"/>
      <c r="C3" s="47"/>
      <c r="D3" s="43"/>
    </row>
    <row r="4" spans="1:4" ht="17.25" customHeight="1" x14ac:dyDescent="0.2">
      <c r="A4" s="94" t="s">
        <v>52</v>
      </c>
      <c r="B4" s="94"/>
      <c r="C4" s="94"/>
      <c r="D4" s="43"/>
    </row>
    <row r="5" spans="1:4" ht="15.75" x14ac:dyDescent="0.25">
      <c r="A5" s="107"/>
      <c r="B5" s="107"/>
      <c r="C5" s="107"/>
    </row>
    <row r="6" spans="1:4" ht="15.75" x14ac:dyDescent="0.25">
      <c r="A6" s="84" t="s">
        <v>53</v>
      </c>
      <c r="B6" s="84"/>
      <c r="C6" s="84"/>
    </row>
    <row r="7" spans="1:4" ht="67.5" customHeight="1" x14ac:dyDescent="0.2">
      <c r="A7" s="8" t="s">
        <v>54</v>
      </c>
      <c r="B7" s="8" t="s">
        <v>55</v>
      </c>
      <c r="C7" s="8" t="s">
        <v>56</v>
      </c>
    </row>
    <row r="8" spans="1:4" ht="30" x14ac:dyDescent="0.2">
      <c r="A8" s="152" t="s">
        <v>57</v>
      </c>
      <c r="B8" s="155">
        <v>37.21</v>
      </c>
      <c r="C8" s="155">
        <v>1.57</v>
      </c>
    </row>
    <row r="9" spans="1:4" x14ac:dyDescent="0.2">
      <c r="A9" s="152" t="s">
        <v>58</v>
      </c>
      <c r="B9" s="155">
        <v>18.82</v>
      </c>
      <c r="C9" s="155">
        <v>0.44</v>
      </c>
    </row>
    <row r="10" spans="1:4" ht="30" x14ac:dyDescent="0.2">
      <c r="A10" s="152" t="s">
        <v>59</v>
      </c>
      <c r="B10" s="155">
        <v>78.25</v>
      </c>
      <c r="C10" s="155">
        <v>4.1900000000000004</v>
      </c>
    </row>
    <row r="11" spans="1:4" x14ac:dyDescent="0.2">
      <c r="A11" s="5"/>
      <c r="B11" s="6"/>
      <c r="C11" s="6"/>
    </row>
    <row r="12" spans="1:4" x14ac:dyDescent="0.2">
      <c r="A12" s="5"/>
      <c r="B12" s="6"/>
      <c r="C12" s="6"/>
    </row>
    <row r="13" spans="1:4" x14ac:dyDescent="0.2">
      <c r="A13" s="5"/>
      <c r="B13" s="6"/>
      <c r="C13" s="6"/>
    </row>
    <row r="14" spans="1:4" x14ac:dyDescent="0.2">
      <c r="A14" s="1"/>
      <c r="B14" s="11"/>
      <c r="C14" s="11"/>
    </row>
    <row r="15" spans="1:4" x14ac:dyDescent="0.2">
      <c r="A15" s="44"/>
      <c r="B15" s="22"/>
      <c r="C15" s="22"/>
    </row>
    <row r="16" spans="1:4" x14ac:dyDescent="0.2">
      <c r="A16" s="45"/>
      <c r="B16" s="27"/>
      <c r="C16" s="27"/>
    </row>
    <row r="17" spans="1:4" x14ac:dyDescent="0.2">
      <c r="A17" s="46" t="s">
        <v>105</v>
      </c>
      <c r="B17" s="93">
        <f>SUM(B8:B16)</f>
        <v>134.28</v>
      </c>
      <c r="C17" s="93">
        <f>SUM(C8:C16)</f>
        <v>6.2000000000000011</v>
      </c>
      <c r="D17" s="43"/>
    </row>
    <row r="18" spans="1:4" x14ac:dyDescent="0.2">
      <c r="A18" s="62" t="s">
        <v>15</v>
      </c>
      <c r="B18" s="160"/>
      <c r="C18" s="160"/>
      <c r="D18" s="43"/>
    </row>
    <row r="19" spans="1:4" x14ac:dyDescent="0.2">
      <c r="A19" s="49"/>
      <c r="B19" s="49"/>
      <c r="C19" s="49"/>
      <c r="D19" s="43"/>
    </row>
    <row r="20" spans="1:4" ht="15.75" x14ac:dyDescent="0.25">
      <c r="A20" s="84" t="s">
        <v>60</v>
      </c>
      <c r="B20" s="49"/>
      <c r="C20" s="49"/>
      <c r="D20" s="43"/>
    </row>
    <row r="21" spans="1:4" ht="66.75" customHeight="1" x14ac:dyDescent="0.2">
      <c r="A21" s="16" t="s">
        <v>61</v>
      </c>
      <c r="B21" s="16" t="s">
        <v>62</v>
      </c>
      <c r="C21" s="16" t="s">
        <v>56</v>
      </c>
    </row>
    <row r="22" spans="1:4" ht="30" x14ac:dyDescent="0.2">
      <c r="A22" s="161" t="s">
        <v>63</v>
      </c>
      <c r="B22" s="162">
        <v>8.7200000000000006</v>
      </c>
      <c r="C22" s="162">
        <v>1.29</v>
      </c>
    </row>
    <row r="23" spans="1:4" x14ac:dyDescent="0.2">
      <c r="A23" s="152" t="s">
        <v>64</v>
      </c>
      <c r="B23" s="155">
        <v>8.4499999999999993</v>
      </c>
      <c r="C23" s="155">
        <v>1.22</v>
      </c>
    </row>
    <row r="24" spans="1:4" x14ac:dyDescent="0.2">
      <c r="A24" s="5"/>
      <c r="B24" s="6"/>
      <c r="C24" s="6"/>
    </row>
    <row r="25" spans="1:4" x14ac:dyDescent="0.2">
      <c r="A25" s="5"/>
      <c r="B25" s="6"/>
      <c r="C25" s="6"/>
    </row>
    <row r="26" spans="1:4" x14ac:dyDescent="0.2">
      <c r="A26" s="5"/>
      <c r="B26" s="6"/>
      <c r="C26" s="6"/>
    </row>
    <row r="27" spans="1:4" x14ac:dyDescent="0.2">
      <c r="A27" s="5"/>
      <c r="B27" s="6"/>
      <c r="C27" s="6"/>
    </row>
    <row r="28" spans="1:4" x14ac:dyDescent="0.2">
      <c r="A28" s="1"/>
      <c r="B28" s="11"/>
      <c r="C28" s="11"/>
    </row>
    <row r="29" spans="1:4" x14ac:dyDescent="0.2">
      <c r="A29" s="44"/>
      <c r="B29" s="22"/>
      <c r="C29" s="22"/>
    </row>
    <row r="30" spans="1:4" x14ac:dyDescent="0.2">
      <c r="A30" s="45"/>
      <c r="B30" s="27"/>
      <c r="C30" s="27"/>
    </row>
    <row r="31" spans="1:4" x14ac:dyDescent="0.2">
      <c r="A31" s="46" t="s">
        <v>105</v>
      </c>
      <c r="B31" s="93">
        <f>SUM(B22:B30)</f>
        <v>17.170000000000002</v>
      </c>
      <c r="C31" s="93">
        <f>SUM(C22:C30)</f>
        <v>2.5099999999999998</v>
      </c>
      <c r="D31" s="43"/>
    </row>
    <row r="32" spans="1:4" x14ac:dyDescent="0.2">
      <c r="A32" s="62" t="s">
        <v>15</v>
      </c>
      <c r="B32" s="160"/>
      <c r="C32" s="160"/>
      <c r="D32" s="43"/>
    </row>
    <row r="33" spans="1:4" x14ac:dyDescent="0.2">
      <c r="A33" s="92"/>
      <c r="B33" s="92"/>
      <c r="C33" s="92"/>
      <c r="D33" s="43"/>
    </row>
    <row r="34" spans="1:4" ht="18" x14ac:dyDescent="0.25">
      <c r="A34" s="163" t="s">
        <v>65</v>
      </c>
      <c r="B34" s="163" t="s">
        <v>107</v>
      </c>
      <c r="C34" s="164" t="s">
        <v>108</v>
      </c>
    </row>
    <row r="35" spans="1:4" ht="57.75" customHeight="1" x14ac:dyDescent="0.2">
      <c r="A35" s="99" t="s">
        <v>66</v>
      </c>
      <c r="B35" s="22">
        <f>B17+B31</f>
        <v>151.44999999999999</v>
      </c>
      <c r="C35" s="47">
        <f>B18+B32</f>
        <v>0</v>
      </c>
    </row>
    <row r="36" spans="1:4" ht="57.75" customHeight="1" x14ac:dyDescent="0.2">
      <c r="A36" s="98" t="s">
        <v>67</v>
      </c>
      <c r="B36" s="97">
        <f>C17+C31</f>
        <v>8.7100000000000009</v>
      </c>
      <c r="C36">
        <f>C18+C32</f>
        <v>0</v>
      </c>
    </row>
    <row r="37" spans="1:4" ht="37.5" customHeight="1" x14ac:dyDescent="0.25">
      <c r="A37" s="100" t="s">
        <v>68</v>
      </c>
      <c r="B37" s="96">
        <f>B36/B35</f>
        <v>5.7510729613733914E-2</v>
      </c>
      <c r="C37" t="e">
        <f>C36/C35</f>
        <v>#DIV/0!</v>
      </c>
    </row>
    <row r="38" spans="1:4" x14ac:dyDescent="0.2">
      <c r="A38" s="42"/>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70F4E-54AA-4BDC-93FE-90A48EBD60F9}">
  <dimension ref="A1:D21"/>
  <sheetViews>
    <sheetView zoomScale="80" zoomScaleNormal="80" workbookViewId="0">
      <selection activeCell="C14" sqref="C14"/>
    </sheetView>
  </sheetViews>
  <sheetFormatPr defaultRowHeight="15" x14ac:dyDescent="0.2"/>
  <cols>
    <col min="1" max="1" width="34.109375" customWidth="1"/>
    <col min="2" max="2" width="18.5546875" customWidth="1"/>
    <col min="3" max="3" width="24.88671875" customWidth="1"/>
    <col min="4" max="4" width="17.33203125" customWidth="1"/>
  </cols>
  <sheetData>
    <row r="1" spans="1:4" ht="30" customHeight="1" x14ac:dyDescent="0.25">
      <c r="A1" s="116" t="s">
        <v>104</v>
      </c>
      <c r="B1" s="10"/>
      <c r="C1" s="10"/>
    </row>
    <row r="2" spans="1:4" ht="15.6" customHeight="1" x14ac:dyDescent="0.25">
      <c r="A2" s="113" t="s">
        <v>69</v>
      </c>
      <c r="B2" s="41"/>
      <c r="C2" s="41"/>
    </row>
    <row r="3" spans="1:4" ht="17.45" customHeight="1" x14ac:dyDescent="0.2">
      <c r="A3" s="110" t="s">
        <v>70</v>
      </c>
      <c r="B3" s="94"/>
      <c r="C3" s="94"/>
    </row>
    <row r="4" spans="1:4" ht="16.5" customHeight="1" x14ac:dyDescent="0.25">
      <c r="A4" s="92"/>
      <c r="B4" s="92"/>
      <c r="C4" s="107" t="s">
        <v>108</v>
      </c>
    </row>
    <row r="5" spans="1:4" x14ac:dyDescent="0.2">
      <c r="A5" s="70" t="s">
        <v>71</v>
      </c>
      <c r="B5" s="17" t="s">
        <v>13</v>
      </c>
      <c r="C5" s="18"/>
    </row>
    <row r="6" spans="1:4" x14ac:dyDescent="0.2">
      <c r="A6" s="70" t="s">
        <v>72</v>
      </c>
      <c r="B6" s="18">
        <v>203.5</v>
      </c>
      <c r="C6" s="18"/>
    </row>
    <row r="7" spans="1:4" ht="15.75" customHeight="1" x14ac:dyDescent="0.2">
      <c r="A7" s="70" t="s">
        <v>73</v>
      </c>
      <c r="B7" s="18">
        <v>24</v>
      </c>
      <c r="C7" s="18"/>
    </row>
    <row r="8" spans="1:4" x14ac:dyDescent="0.2">
      <c r="A8" s="70" t="s">
        <v>74</v>
      </c>
      <c r="B8" s="60">
        <f>B7/B6</f>
        <v>0.11793611793611794</v>
      </c>
      <c r="C8" s="18" t="e">
        <f>C7/C6</f>
        <v>#DIV/0!</v>
      </c>
    </row>
    <row r="9" spans="1:4" x14ac:dyDescent="0.2">
      <c r="A9" s="58"/>
      <c r="B9" s="57"/>
      <c r="C9" s="57"/>
    </row>
    <row r="10" spans="1:4" x14ac:dyDescent="0.2">
      <c r="A10" s="59"/>
      <c r="B10" s="57"/>
      <c r="C10" s="57"/>
    </row>
    <row r="11" spans="1:4" x14ac:dyDescent="0.2">
      <c r="A11" s="59"/>
      <c r="B11" s="49"/>
      <c r="C11" s="49"/>
    </row>
    <row r="12" spans="1:4" x14ac:dyDescent="0.2">
      <c r="A12" s="59"/>
      <c r="B12" s="49"/>
      <c r="C12" s="49"/>
    </row>
    <row r="13" spans="1:4" x14ac:dyDescent="0.2">
      <c r="A13" s="59"/>
      <c r="B13" s="49"/>
      <c r="C13" s="49"/>
    </row>
    <row r="14" spans="1:4" x14ac:dyDescent="0.2">
      <c r="A14" s="47"/>
      <c r="B14" s="49"/>
      <c r="C14" s="49" t="s">
        <v>75</v>
      </c>
      <c r="D14" s="43"/>
    </row>
    <row r="15" spans="1:4" x14ac:dyDescent="0.2">
      <c r="A15" s="47"/>
      <c r="B15" s="49"/>
      <c r="C15" s="49"/>
      <c r="D15" s="43"/>
    </row>
    <row r="16" spans="1:4" x14ac:dyDescent="0.2">
      <c r="A16" s="47"/>
      <c r="B16" s="49"/>
      <c r="C16" s="49"/>
      <c r="D16" s="43"/>
    </row>
    <row r="17" spans="1:3" ht="18" x14ac:dyDescent="0.25">
      <c r="A17" s="119"/>
      <c r="B17" s="119"/>
      <c r="C17" s="47"/>
    </row>
    <row r="18" spans="1:3" x14ac:dyDescent="0.2">
      <c r="A18" s="42"/>
    </row>
    <row r="19" spans="1:3" x14ac:dyDescent="0.2">
      <c r="A19" s="47"/>
      <c r="B19" s="47"/>
      <c r="C19" s="47"/>
    </row>
    <row r="20" spans="1:3" ht="30" customHeight="1" x14ac:dyDescent="0.25">
      <c r="A20" s="42"/>
      <c r="B20" s="56"/>
    </row>
    <row r="21" spans="1:3" x14ac:dyDescent="0.2">
      <c r="A21" s="42"/>
    </row>
  </sheetData>
  <mergeCells count="1">
    <mergeCell ref="A17:B1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D4BBE7-F276-4FB3-884D-51CEE4510731}">
  <dimension ref="A1:H12"/>
  <sheetViews>
    <sheetView tabSelected="1" zoomScale="115" zoomScaleNormal="115" workbookViewId="0">
      <selection activeCell="E9" sqref="E9"/>
    </sheetView>
  </sheetViews>
  <sheetFormatPr defaultRowHeight="15" x14ac:dyDescent="0.2"/>
  <cols>
    <col min="1" max="1" width="52" customWidth="1"/>
    <col min="2" max="2" width="22" customWidth="1"/>
    <col min="3" max="3" width="7.5546875" customWidth="1"/>
    <col min="4" max="4" width="55.5546875" customWidth="1"/>
    <col min="5" max="5" width="20.6640625" customWidth="1"/>
    <col min="7" max="7" width="48.5546875" customWidth="1"/>
    <col min="8" max="8" width="14.77734375" customWidth="1"/>
  </cols>
  <sheetData>
    <row r="1" spans="1:8" ht="25.5" customHeight="1" x14ac:dyDescent="0.2">
      <c r="A1" s="116" t="s">
        <v>76</v>
      </c>
    </row>
    <row r="3" spans="1:8" ht="15.75" x14ac:dyDescent="0.25">
      <c r="A3" s="26" t="s">
        <v>77</v>
      </c>
      <c r="D3" s="26" t="s">
        <v>78</v>
      </c>
      <c r="G3" s="26" t="s">
        <v>79</v>
      </c>
    </row>
    <row r="4" spans="1:8" ht="15.75" x14ac:dyDescent="0.25">
      <c r="A4" s="52" t="s">
        <v>80</v>
      </c>
      <c r="B4" s="53"/>
      <c r="D4" s="52" t="s">
        <v>80</v>
      </c>
      <c r="E4" s="53"/>
      <c r="G4" s="52" t="s">
        <v>81</v>
      </c>
      <c r="H4" s="53"/>
    </row>
    <row r="5" spans="1:8" ht="40.5" customHeight="1" x14ac:dyDescent="0.2">
      <c r="A5" s="48" t="s">
        <v>82</v>
      </c>
      <c r="B5" s="101" t="s">
        <v>83</v>
      </c>
      <c r="D5" s="48" t="s">
        <v>84</v>
      </c>
      <c r="E5" s="101" t="s">
        <v>83</v>
      </c>
      <c r="G5" s="48" t="s">
        <v>85</v>
      </c>
      <c r="H5" s="101" t="s">
        <v>86</v>
      </c>
    </row>
    <row r="6" spans="1:8" ht="51.75" customHeight="1" x14ac:dyDescent="0.2">
      <c r="A6" s="48" t="s">
        <v>87</v>
      </c>
      <c r="B6" s="101" t="s">
        <v>83</v>
      </c>
      <c r="D6" s="48" t="s">
        <v>88</v>
      </c>
      <c r="E6" s="101" t="s">
        <v>83</v>
      </c>
      <c r="G6" s="48" t="s">
        <v>89</v>
      </c>
      <c r="H6" s="105" t="s">
        <v>90</v>
      </c>
    </row>
    <row r="7" spans="1:8" ht="40.5" customHeight="1" x14ac:dyDescent="0.2">
      <c r="A7" s="48" t="s">
        <v>91</v>
      </c>
      <c r="B7" s="101" t="s">
        <v>83</v>
      </c>
      <c r="D7" s="48" t="s">
        <v>92</v>
      </c>
      <c r="E7" s="101" t="s">
        <v>83</v>
      </c>
    </row>
    <row r="8" spans="1:8" ht="15.75" x14ac:dyDescent="0.25">
      <c r="A8" s="54" t="s">
        <v>93</v>
      </c>
      <c r="B8" s="102"/>
      <c r="D8" s="54" t="s">
        <v>93</v>
      </c>
      <c r="E8" s="102"/>
    </row>
    <row r="9" spans="1:8" ht="86.25" customHeight="1" x14ac:dyDescent="0.2">
      <c r="A9" s="48" t="s">
        <v>94</v>
      </c>
      <c r="B9" s="103" t="s">
        <v>109</v>
      </c>
      <c r="D9" s="48" t="s">
        <v>95</v>
      </c>
      <c r="E9" s="103" t="s">
        <v>112</v>
      </c>
    </row>
    <row r="10" spans="1:8" ht="60" customHeight="1" x14ac:dyDescent="0.2">
      <c r="A10" s="48" t="s">
        <v>96</v>
      </c>
      <c r="B10" s="104" t="s">
        <v>110</v>
      </c>
      <c r="D10" s="48" t="s">
        <v>97</v>
      </c>
      <c r="E10" s="103" t="s">
        <v>111</v>
      </c>
    </row>
    <row r="11" spans="1:8" x14ac:dyDescent="0.2">
      <c r="A11" s="42"/>
    </row>
    <row r="12" spans="1:8" x14ac:dyDescent="0.2">
      <c r="A12" s="42"/>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84077B0FBDF3D4CA5A173F9D83087C8" ma:contentTypeVersion="13" ma:contentTypeDescription="Create a new document." ma:contentTypeScope="" ma:versionID="d7d3ef7943df8721bd25fa9ae76c43a4">
  <xsd:schema xmlns:xsd="http://www.w3.org/2001/XMLSchema" xmlns:xs="http://www.w3.org/2001/XMLSchema" xmlns:p="http://schemas.microsoft.com/office/2006/metadata/properties" xmlns:ns2="b7bd6d4a-d5c9-4792-a691-161bc5b09e22" xmlns:ns3="9974d567-4d5f-4718-afca-c1e75cf6ae9b" targetNamespace="http://schemas.microsoft.com/office/2006/metadata/properties" ma:root="true" ma:fieldsID="95169322f6178dddc664e91be4047e1c" ns2:_="" ns3:_="">
    <xsd:import namespace="b7bd6d4a-d5c9-4792-a691-161bc5b09e22"/>
    <xsd:import namespace="9974d567-4d5f-4718-afca-c1e75cf6ae9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7bd6d4a-d5c9-4792-a691-161bc5b09e2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9974d567-4d5f-4718-afca-c1e75cf6ae9b"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d1003545-a955-473f-88d7-739906b544c2}" ma:internalName="TaxCatchAll" ma:showField="CatchAllData" ma:web="9974d567-4d5f-4718-afca-c1e75cf6ae9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9974d567-4d5f-4718-afca-c1e75cf6ae9b" xsi:nil="true"/>
    <lcf76f155ced4ddcb4097134ff3c332f xmlns="b7bd6d4a-d5c9-4792-a691-161bc5b09e2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A6A9C51-A898-4961-B9A6-3EE41D0E09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7bd6d4a-d5c9-4792-a691-161bc5b09e22"/>
    <ds:schemaRef ds:uri="9974d567-4d5f-4718-afca-c1e75cf6ae9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618B210-6E6F-4FC6-AE2D-BC82C149511F}">
  <ds:schemaRefs>
    <ds:schemaRef ds:uri="http://schemas.microsoft.com/sharepoint/v3/contenttype/forms"/>
  </ds:schemaRefs>
</ds:datastoreItem>
</file>

<file path=customXml/itemProps3.xml><?xml version="1.0" encoding="utf-8"?>
<ds:datastoreItem xmlns:ds="http://schemas.openxmlformats.org/officeDocument/2006/customXml" ds:itemID="{E483A5E8-A548-47F6-A5F5-2FD56B9F2A0B}">
  <ds:schemaRefs>
    <ds:schemaRef ds:uri="http://www.w3.org/XML/1998/namespace"/>
    <ds:schemaRef ds:uri="http://schemas.microsoft.com/office/infopath/2007/PartnerControls"/>
    <ds:schemaRef ds:uri="http://purl.org/dc/terms/"/>
    <ds:schemaRef ds:uri="http://schemas.microsoft.com/office/2006/documentManagement/types"/>
    <ds:schemaRef ds:uri="http://purl.org/dc/dcmitype/"/>
    <ds:schemaRef ds:uri="http://schemas.openxmlformats.org/package/2006/metadata/core-properties"/>
    <ds:schemaRef ds:uri="9974d567-4d5f-4718-afca-c1e75cf6ae9b"/>
    <ds:schemaRef ds:uri="b7bd6d4a-d5c9-4792-a691-161bc5b09e22"/>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Recovered Organics (SSO)</vt:lpstr>
      <vt:lpstr>Recovered Organics (MO)</vt:lpstr>
      <vt:lpstr>Organics Disposed (SSO)</vt:lpstr>
      <vt:lpstr>Organics Disposed (MO)</vt:lpstr>
      <vt:lpstr>Incompatible Limit</vt:lpstr>
      <vt:lpstr>Gray Container Waste Evaluation</vt:lpstr>
      <vt:lpstr>Reporting - TPs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Wilkins, Katherine@CalRecycle</dc:creator>
  <cp:keywords/>
  <dc:description/>
  <cp:lastModifiedBy>Martin Perez</cp:lastModifiedBy>
  <cp:revision/>
  <dcterms:created xsi:type="dcterms:W3CDTF">2022-05-23T15:34:29Z</dcterms:created>
  <dcterms:modified xsi:type="dcterms:W3CDTF">2023-06-07T22:46:42Z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0x010100684077B0FBDF3D4CA5A173F9D83087C8</vt:lpwstr>
  </property>
  <property fmtid="{D5CDD505-2E9C-101B-9397-08002B2CF9AE}" pid="3" name="MediaServiceImageTags">
    <vt:lpwstr/>
  </property>
</Properties>
</file>