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20" documentId="8_{5956D5A1-BAD3-45D9-B230-90B5195A171E}" xr6:coauthVersionLast="47" xr6:coauthVersionMax="47" xr10:uidLastSave="{A795F35E-B310-4276-AD43-564AF2D868EA}"/>
  <bookViews>
    <workbookView xWindow="-120" yWindow="-120" windowWidth="29040" windowHeight="15720" xr2:uid="{2F26E887-5E25-4464-B842-78D916259050}"/>
  </bookViews>
  <sheets>
    <sheet name="Payment Calc Sum – Tri Tier 2" sheetId="1" r:id="rId1"/>
    <sheet name="Samples" sheetId="3" r:id="rId2"/>
  </sheets>
  <definedNames>
    <definedName name="_xlnm.Print_Titles" localSheetId="0">'Payment Calc Sum – Tri Tier 2'!$1:$22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2" i="3" l="1"/>
  <c r="J72" i="3" s="1"/>
  <c r="I71" i="3"/>
  <c r="I70" i="3"/>
  <c r="J70" i="3" s="1"/>
  <c r="I69" i="3"/>
  <c r="I68" i="3"/>
  <c r="I67" i="3"/>
  <c r="I66" i="3"/>
  <c r="J66" i="3" s="1"/>
  <c r="I65" i="3"/>
  <c r="J65" i="3" s="1"/>
  <c r="I64" i="3"/>
  <c r="I63" i="3"/>
  <c r="I62" i="3"/>
  <c r="I61" i="3"/>
  <c r="I60" i="3"/>
  <c r="I59" i="3"/>
  <c r="I58" i="3"/>
  <c r="I57" i="3"/>
  <c r="I56" i="3"/>
  <c r="J56" i="3" s="1"/>
  <c r="I55" i="3"/>
  <c r="I54" i="3"/>
  <c r="J54" i="3" s="1"/>
  <c r="I53" i="3"/>
  <c r="I52" i="3"/>
  <c r="I51" i="3"/>
  <c r="I50" i="3"/>
  <c r="J50" i="3" s="1"/>
  <c r="I49" i="3"/>
  <c r="I48" i="3"/>
  <c r="J48" i="3" s="1"/>
  <c r="I47" i="3"/>
  <c r="I46" i="3"/>
  <c r="J46" i="3" s="1"/>
  <c r="I45" i="3"/>
  <c r="I44" i="3"/>
  <c r="I43" i="3"/>
  <c r="I42" i="3"/>
  <c r="J42" i="3" s="1"/>
  <c r="I41" i="3"/>
  <c r="I40" i="3"/>
  <c r="I39" i="3"/>
  <c r="I38" i="3"/>
  <c r="I37" i="3"/>
  <c r="I36" i="3"/>
  <c r="I35" i="3"/>
  <c r="I34" i="3"/>
  <c r="J34" i="3" s="1"/>
  <c r="I33" i="3"/>
  <c r="J33" i="3" s="1"/>
  <c r="I32" i="3"/>
  <c r="J32" i="3" s="1"/>
  <c r="I31" i="3"/>
  <c r="I30" i="3"/>
  <c r="J30" i="3" s="1"/>
  <c r="I29" i="3"/>
  <c r="I28" i="3"/>
  <c r="I27" i="3"/>
  <c r="I26" i="3"/>
  <c r="I25" i="3"/>
  <c r="I24" i="3"/>
  <c r="J24" i="3" s="1"/>
  <c r="I23" i="3"/>
  <c r="J23" i="3" s="1"/>
  <c r="P26" i="1"/>
  <c r="O26"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J57" i="3"/>
  <c r="J49" i="3"/>
  <c r="J47" i="3"/>
  <c r="J45" i="3"/>
  <c r="J43" i="3"/>
  <c r="J41" i="3"/>
  <c r="J40" i="3"/>
  <c r="J39" i="3"/>
  <c r="J38" i="3"/>
  <c r="J37" i="3"/>
  <c r="J31" i="3"/>
  <c r="J25" i="3"/>
  <c r="P72" i="3"/>
  <c r="O72" i="3"/>
  <c r="K72" i="3"/>
  <c r="P71" i="3"/>
  <c r="O71" i="3"/>
  <c r="K71" i="3"/>
  <c r="J71" i="3"/>
  <c r="P70" i="3"/>
  <c r="O70" i="3"/>
  <c r="K70" i="3"/>
  <c r="P69" i="3"/>
  <c r="O69" i="3"/>
  <c r="K69" i="3"/>
  <c r="J69" i="3"/>
  <c r="P68" i="3"/>
  <c r="O68" i="3"/>
  <c r="K68" i="3"/>
  <c r="J68" i="3"/>
  <c r="P67" i="3"/>
  <c r="O67" i="3"/>
  <c r="K67" i="3"/>
  <c r="J67" i="3"/>
  <c r="P66" i="3"/>
  <c r="O66" i="3"/>
  <c r="K66" i="3"/>
  <c r="P65" i="3"/>
  <c r="O65" i="3"/>
  <c r="K65" i="3"/>
  <c r="P64" i="3"/>
  <c r="O64" i="3"/>
  <c r="K64" i="3"/>
  <c r="J64" i="3"/>
  <c r="P63" i="3"/>
  <c r="O63" i="3"/>
  <c r="K63" i="3"/>
  <c r="J63" i="3"/>
  <c r="P62" i="3"/>
  <c r="O62" i="3"/>
  <c r="K62" i="3"/>
  <c r="J62" i="3"/>
  <c r="P61" i="3"/>
  <c r="O61" i="3"/>
  <c r="K61" i="3"/>
  <c r="J61" i="3"/>
  <c r="P60" i="3"/>
  <c r="O60" i="3"/>
  <c r="K60" i="3"/>
  <c r="J60" i="3"/>
  <c r="P59" i="3"/>
  <c r="O59" i="3"/>
  <c r="K59" i="3"/>
  <c r="J59" i="3"/>
  <c r="P58" i="3"/>
  <c r="O58" i="3"/>
  <c r="K58" i="3"/>
  <c r="J58" i="3"/>
  <c r="P57" i="3"/>
  <c r="O57" i="3"/>
  <c r="K57" i="3"/>
  <c r="P56" i="3"/>
  <c r="O56" i="3"/>
  <c r="K56" i="3"/>
  <c r="P55" i="3"/>
  <c r="O55" i="3"/>
  <c r="K55" i="3"/>
  <c r="J55" i="3"/>
  <c r="P54" i="3"/>
  <c r="O54" i="3"/>
  <c r="K54" i="3"/>
  <c r="P53" i="3"/>
  <c r="O53" i="3"/>
  <c r="K53" i="3"/>
  <c r="J53" i="3"/>
  <c r="P52" i="3"/>
  <c r="O52" i="3"/>
  <c r="K52" i="3"/>
  <c r="J52" i="3"/>
  <c r="P51" i="3"/>
  <c r="O51" i="3"/>
  <c r="K51" i="3"/>
  <c r="J51" i="3"/>
  <c r="P50" i="3"/>
  <c r="O50" i="3"/>
  <c r="K50" i="3"/>
  <c r="P49" i="3"/>
  <c r="O49" i="3"/>
  <c r="K49" i="3"/>
  <c r="P48" i="3"/>
  <c r="O48" i="3"/>
  <c r="K48" i="3"/>
  <c r="P47" i="3"/>
  <c r="O47" i="3"/>
  <c r="K47" i="3"/>
  <c r="P46" i="3"/>
  <c r="O46" i="3"/>
  <c r="K46" i="3"/>
  <c r="P45" i="3"/>
  <c r="O45" i="3"/>
  <c r="K45" i="3"/>
  <c r="P44" i="3"/>
  <c r="O44" i="3"/>
  <c r="K44" i="3"/>
  <c r="J44" i="3"/>
  <c r="P43" i="3"/>
  <c r="O43" i="3"/>
  <c r="K43" i="3"/>
  <c r="P42" i="3"/>
  <c r="O42" i="3"/>
  <c r="K42" i="3"/>
  <c r="P41" i="3"/>
  <c r="O41" i="3"/>
  <c r="K41" i="3"/>
  <c r="P40" i="3"/>
  <c r="O40" i="3"/>
  <c r="K40" i="3"/>
  <c r="P39" i="3"/>
  <c r="O39" i="3"/>
  <c r="K39" i="3"/>
  <c r="P38" i="3"/>
  <c r="O38" i="3"/>
  <c r="K38" i="3"/>
  <c r="P37" i="3"/>
  <c r="O37" i="3"/>
  <c r="K37" i="3"/>
  <c r="P36" i="3"/>
  <c r="O36" i="3"/>
  <c r="K36" i="3"/>
  <c r="J36" i="3"/>
  <c r="P35" i="3"/>
  <c r="O35" i="3"/>
  <c r="K35" i="3"/>
  <c r="J35" i="3"/>
  <c r="P34" i="3"/>
  <c r="O34" i="3"/>
  <c r="K34" i="3"/>
  <c r="P33" i="3"/>
  <c r="O33" i="3"/>
  <c r="K33" i="3"/>
  <c r="P32" i="3"/>
  <c r="O32" i="3"/>
  <c r="K32" i="3"/>
  <c r="P31" i="3"/>
  <c r="O31" i="3"/>
  <c r="K31" i="3"/>
  <c r="P30" i="3"/>
  <c r="O30" i="3"/>
  <c r="K30" i="3"/>
  <c r="P29" i="3"/>
  <c r="O29" i="3"/>
  <c r="K29" i="3"/>
  <c r="J29" i="3"/>
  <c r="P28" i="3"/>
  <c r="O28" i="3"/>
  <c r="K28" i="3"/>
  <c r="J28" i="3"/>
  <c r="P27" i="3"/>
  <c r="O27" i="3"/>
  <c r="K27" i="3"/>
  <c r="J27" i="3"/>
  <c r="P26" i="3"/>
  <c r="O26" i="3"/>
  <c r="K26" i="3"/>
  <c r="J26" i="3"/>
  <c r="P25" i="3"/>
  <c r="O25" i="3"/>
  <c r="K25" i="3"/>
  <c r="P24" i="3"/>
  <c r="O24" i="3"/>
  <c r="K24" i="3"/>
  <c r="A24" i="3"/>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P23" i="3"/>
  <c r="O23" i="3"/>
  <c r="K23" i="3"/>
  <c r="P16" i="3" l="1"/>
  <c r="K77" i="3"/>
  <c r="P77" i="3"/>
  <c r="P79" i="3" s="1"/>
  <c r="P15" i="3"/>
  <c r="P18" i="3" l="1"/>
  <c r="P80" i="3"/>
  <c r="F14" i="3" s="1"/>
  <c r="F12" i="3"/>
  <c r="A24" i="1" l="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K23" i="1"/>
  <c r="P24" i="1"/>
  <c r="P25"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J37" i="1" l="1"/>
  <c r="K37" i="1"/>
  <c r="O37" i="1"/>
  <c r="J38" i="1"/>
  <c r="K38" i="1"/>
  <c r="O38" i="1"/>
  <c r="J39" i="1"/>
  <c r="K39" i="1"/>
  <c r="O39" i="1"/>
  <c r="J40" i="1"/>
  <c r="K40" i="1"/>
  <c r="O40" i="1"/>
  <c r="J41" i="1"/>
  <c r="K41" i="1"/>
  <c r="O41" i="1"/>
  <c r="J42" i="1"/>
  <c r="K42" i="1"/>
  <c r="O42" i="1"/>
  <c r="J43" i="1"/>
  <c r="K43" i="1"/>
  <c r="O43" i="1"/>
  <c r="J44" i="1"/>
  <c r="K44" i="1"/>
  <c r="O44" i="1"/>
  <c r="J45" i="1"/>
  <c r="K45" i="1"/>
  <c r="O45" i="1"/>
  <c r="J46" i="1"/>
  <c r="K46" i="1"/>
  <c r="O46" i="1"/>
  <c r="J47" i="1"/>
  <c r="K47" i="1"/>
  <c r="O47" i="1"/>
  <c r="J48" i="1"/>
  <c r="K48" i="1"/>
  <c r="O48" i="1"/>
  <c r="J49" i="1"/>
  <c r="K49" i="1"/>
  <c r="O49" i="1"/>
  <c r="J50" i="1"/>
  <c r="K50" i="1"/>
  <c r="O50" i="1"/>
  <c r="J51" i="1"/>
  <c r="K51" i="1"/>
  <c r="O51" i="1"/>
  <c r="J52" i="1"/>
  <c r="K52" i="1"/>
  <c r="O52" i="1"/>
  <c r="J53" i="1"/>
  <c r="K53" i="1"/>
  <c r="O53" i="1"/>
  <c r="J54" i="1"/>
  <c r="K54" i="1"/>
  <c r="O54" i="1"/>
  <c r="J55" i="1"/>
  <c r="K55" i="1"/>
  <c r="O55" i="1"/>
  <c r="J56" i="1"/>
  <c r="K56" i="1"/>
  <c r="O56" i="1"/>
  <c r="J57" i="1"/>
  <c r="K57" i="1"/>
  <c r="O57" i="1"/>
  <c r="J58" i="1"/>
  <c r="K58" i="1"/>
  <c r="O58" i="1"/>
  <c r="J59" i="1"/>
  <c r="K59" i="1"/>
  <c r="O59" i="1"/>
  <c r="J60" i="1"/>
  <c r="K60" i="1"/>
  <c r="O60" i="1"/>
  <c r="J61" i="1"/>
  <c r="K61" i="1"/>
  <c r="O61" i="1"/>
  <c r="J62" i="1"/>
  <c r="K62" i="1"/>
  <c r="O62" i="1"/>
  <c r="J63" i="1"/>
  <c r="K63" i="1"/>
  <c r="O63" i="1"/>
  <c r="J64" i="1"/>
  <c r="K64" i="1"/>
  <c r="O64" i="1"/>
  <c r="J65" i="1"/>
  <c r="K65" i="1"/>
  <c r="O65" i="1"/>
  <c r="J66" i="1"/>
  <c r="K66" i="1"/>
  <c r="O66" i="1"/>
  <c r="J67" i="1"/>
  <c r="K67" i="1"/>
  <c r="O67" i="1"/>
  <c r="J68" i="1"/>
  <c r="K68" i="1"/>
  <c r="O68" i="1"/>
  <c r="J69" i="1"/>
  <c r="K69" i="1"/>
  <c r="O69" i="1"/>
  <c r="J70" i="1"/>
  <c r="K70" i="1"/>
  <c r="O70" i="1"/>
  <c r="J71" i="1"/>
  <c r="K71" i="1"/>
  <c r="O71" i="1"/>
  <c r="J72" i="1"/>
  <c r="K72" i="1"/>
  <c r="O72" i="1"/>
  <c r="P23" i="1"/>
  <c r="K24" i="1"/>
  <c r="K25" i="1"/>
  <c r="K26" i="1"/>
  <c r="K27" i="1"/>
  <c r="K28" i="1"/>
  <c r="K29" i="1"/>
  <c r="K30" i="1"/>
  <c r="K31" i="1"/>
  <c r="K32" i="1"/>
  <c r="K33" i="1"/>
  <c r="K34" i="1"/>
  <c r="K35" i="1"/>
  <c r="K36" i="1"/>
  <c r="K77" i="1"/>
  <c r="J24" i="1"/>
  <c r="J25" i="1"/>
  <c r="J26" i="1"/>
  <c r="J27" i="1"/>
  <c r="J28" i="1"/>
  <c r="J29" i="1"/>
  <c r="J30" i="1"/>
  <c r="J31" i="1"/>
  <c r="J32" i="1"/>
  <c r="J33" i="1"/>
  <c r="J34" i="1"/>
  <c r="J35" i="1"/>
  <c r="J36" i="1"/>
  <c r="J23" i="1"/>
  <c r="P15" i="1" l="1"/>
  <c r="O24" i="1"/>
  <c r="O25" i="1"/>
  <c r="O27" i="1"/>
  <c r="O28" i="1"/>
  <c r="O29" i="1"/>
  <c r="O30" i="1"/>
  <c r="O31" i="1"/>
  <c r="O32" i="1"/>
  <c r="O33" i="1"/>
  <c r="O34" i="1"/>
  <c r="O35" i="1"/>
  <c r="O36" i="1"/>
  <c r="O23" i="1"/>
  <c r="P16" i="1" s="1"/>
  <c r="P18" i="1" l="1"/>
  <c r="P77" i="1"/>
  <c r="P79" i="1" s="1"/>
  <c r="F12" i="1" s="1"/>
  <c r="P80" i="1" l="1"/>
  <c r="F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M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10D2EF1C-1588-4D21-A10A-097A0EBB459E}">
      <text>
        <r>
          <rPr>
            <b/>
            <sz val="9"/>
            <color indexed="81"/>
            <rFont val="Tahoma"/>
            <family val="2"/>
          </rPr>
          <t>Option 2</t>
        </r>
        <r>
          <rPr>
            <sz val="9"/>
            <color indexed="81"/>
            <rFont val="Tahoma"/>
            <family val="2"/>
          </rPr>
          <t xml:space="preserve">
</t>
        </r>
      </text>
    </comment>
    <comment ref="B30" authorId="0" shapeId="0" xr:uid="{CEED9DAD-BB1A-479F-B70D-E90272359FF8}">
      <text>
        <r>
          <rPr>
            <b/>
            <sz val="9"/>
            <color indexed="81"/>
            <rFont val="Tahoma"/>
            <family val="2"/>
          </rPr>
          <t>Option 3</t>
        </r>
      </text>
    </comment>
    <comment ref="B36" authorId="0" shapeId="0" xr:uid="{7E4762C4-5C1F-4F3A-BA4F-3FF3D3E5214F}">
      <text>
        <r>
          <rPr>
            <b/>
            <sz val="9"/>
            <color indexed="81"/>
            <rFont val="Tahoma"/>
            <family val="2"/>
          </rPr>
          <t>Option 4</t>
        </r>
        <r>
          <rPr>
            <sz val="9"/>
            <color indexed="81"/>
            <rFont val="Tahoma"/>
            <family val="2"/>
          </rPr>
          <t xml:space="preserve">
</t>
        </r>
      </text>
    </comment>
    <comment ref="P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<sst xmlns="http://schemas.openxmlformats.org/spreadsheetml/2006/main" count="168" uniqueCount="81">
  <si>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</si>
  <si>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</si>
  <si>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</si>
  <si>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</si>
  <si>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</si>
  <si>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</si>
  <si>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</si>
  <si>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</si>
  <si>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</si>
  <si>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</si>
  <si>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</si>
  <si>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</si>
  <si>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</si>
  <si>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</si>
  <si>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</si>
  <si>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</si>
  <si>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</si>
  <si>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 xml:space="preserve">Various Streets </t>
  </si>
  <si>
    <t>Hot-Mix and Chip Seal</t>
  </si>
  <si>
    <t>Asphalt-Rubber/Field Blend</t>
  </si>
  <si>
    <t>RAC-3</t>
  </si>
  <si>
    <t xml:space="preserve">  Various Streets</t>
  </si>
  <si>
    <t>Chip Seal</t>
  </si>
  <si>
    <t>Terminal Blend</t>
  </si>
  <si>
    <t>Hot-Mix</t>
  </si>
  <si>
    <t>2024 Street Resurfacing Project</t>
  </si>
  <si>
    <t xml:space="preserve">Payment Request Summary
</t>
  </si>
  <si>
    <r>
      <t xml:space="preserve">     • For </t>
    </r>
    <r>
      <rPr>
        <b/>
        <i/>
        <sz val="10"/>
        <color rgb="FF000000"/>
        <rFont val="Arial"/>
        <family val="2"/>
      </rPr>
      <t>Hot-Mix project(s)</t>
    </r>
    <r>
      <rPr>
        <i/>
        <sz val="10"/>
        <color indexed="8"/>
        <rFont val="Arial"/>
        <family val="2"/>
      </rPr>
      <t>, complete "RAC" sections only (column B to H).</t>
    </r>
  </si>
  <si>
    <r>
      <t xml:space="preserve">     • For </t>
    </r>
    <r>
      <rPr>
        <b/>
        <i/>
        <sz val="10"/>
        <color theme="1"/>
        <rFont val="Arial"/>
        <family val="2"/>
      </rPr>
      <t>Chip Seal project(s)</t>
    </r>
    <r>
      <rPr>
        <i/>
        <sz val="10"/>
        <color theme="1"/>
        <rFont val="Arial"/>
        <family val="2"/>
      </rPr>
      <t>, complete "CHIP SEAL" sections only (column B to E, then L to M).</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</si>
  <si>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H, then L to M).</t>
    </r>
  </si>
  <si>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</si>
  <si>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</si>
  <si>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</si>
  <si>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</si>
  <si>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</si>
  <si>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</si>
  <si>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</si>
  <si>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</si>
  <si>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</si>
  <si>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</si>
  <si>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</si>
  <si>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</si>
  <si>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</si>
  <si>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</si>
  <si>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</si>
  <si>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</si>
  <si>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</si>
  <si>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</si>
  <si>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</si>
  <si>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</si>
  <si>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</si>
  <si>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</si>
  <si>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</si>
  <si>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</si>
  <si>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</si>
  <si>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</si>
  <si>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</si>
  <si>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</si>
  <si>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</si>
  <si>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</si>
  <si>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</si>
  <si>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</si>
  <si>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</si>
  <si>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</si>
  <si>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2024 Street Overlay Project</t>
  </si>
  <si>
    <t xml:space="preserve">     Various Streets</t>
  </si>
  <si>
    <t>2024/25 Resurfacing Project</t>
  </si>
  <si>
    <t>Class 1 Bikeways Project</t>
  </si>
  <si>
    <t>Disability Access Project</t>
  </si>
  <si>
    <t xml:space="preserve">     ABC Village Park</t>
  </si>
  <si>
    <t xml:space="preserve">     XYZ Park</t>
  </si>
  <si>
    <t>Greenway Project/ABC Trail</t>
  </si>
  <si>
    <t>TRP16-23-1234</t>
  </si>
  <si>
    <t xml:space="preserve">     • Fill out white areas only, as appropriate.  Enter grantee (business) name and grant number (e.g. TRP16-23-1234) above.</t>
  </si>
  <si>
    <t>Calculation breakdown and formulas used are located under the table below.</t>
  </si>
  <si>
    <t>Tribal Entity</t>
  </si>
  <si>
    <r>
      <rPr>
        <b/>
        <sz val="12"/>
        <color theme="1"/>
        <rFont val="Arial"/>
        <family val="2"/>
      </rPr>
      <t>PROJECT NAME(S)</t>
    </r>
    <r>
      <rPr>
        <sz val="12"/>
        <color theme="1"/>
        <rFont val="Arial"/>
        <family val="2"/>
      </rPr>
      <t xml:space="preserve">
(if none, enter "Various Streets")</t>
    </r>
  </si>
  <si>
    <t>Payment Calculation Summary – Tier 2</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</si>
  <si>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</si>
  <si>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</si>
  <si>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State of California
CalRecycle 748-4 (New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</si>
</sst>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8"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43" fontId="35" fillId="0" borderId="0" applyFont="0" applyFill="0" applyBorder="0" applyAlignment="0" applyProtection="0"/>
  </cellStyleXfs>
  <cellXfs count="168">
    <xf numFmtId="0" fontId="0" fillId="0" borderId="0" xfId="0"/>
    <xf numFmtId="0" fontId="8" fillId="0" borderId="0" xfId="0" applyFont="1"/>
    <xf numFmtId="0" fontId="8" fillId="2" borderId="0" xfId="0" applyFont="1" applyFill="1" applyAlignment="1">
      <alignment vertical="top"/>
    </xf>
    <xf numFmtId="0" fontId="8" fillId="2" borderId="0" xfId="0" applyFont="1" applyFill="1"/>
    <xf numFmtId="0" fontId="18" fillId="2" borderId="0" xfId="0" applyFont="1" applyFill="1"/>
    <xf numFmtId="0" fontId="18" fillId="2" borderId="0" xfId="0" applyFont="1" applyFill="1" applyAlignment="1">
      <alignment horizontal="center"/>
    </xf>
    <xf numFmtId="0" fontId="8" fillId="2" borderId="0" xfId="0" applyFont="1" applyFill="1" applyAlignment="1">
      <alignment horizontal="right" vertical="top"/>
    </xf>
    <xf numFmtId="165" fontId="8" fillId="2" borderId="0" xfId="0" applyNumberFormat="1" applyFont="1" applyFill="1"/>
    <xf numFmtId="0" fontId="0" fillId="2" borderId="0" xfId="0" applyFill="1"/>
    <xf numFmtId="0" fontId="8" fillId="2" borderId="5" xfId="0" applyFont="1" applyFill="1" applyBorder="1"/>
    <xf numFmtId="0" fontId="8" fillId="3" borderId="2" xfId="0" applyFont="1" applyFill="1" applyBorder="1"/>
    <xf numFmtId="0" fontId="8" fillId="3" borderId="3" xfId="0" applyFont="1" applyFill="1" applyBorder="1"/>
    <xf numFmtId="0" fontId="8" fillId="3" borderId="0" xfId="0" applyFont="1" applyFill="1"/>
    <xf numFmtId="0" fontId="8" fillId="3" borderId="5" xfId="0" applyFont="1" applyFill="1" applyBorder="1"/>
    <xf numFmtId="0" fontId="14" fillId="3" borderId="4" xfId="0" applyFont="1" applyFill="1" applyBorder="1"/>
    <xf numFmtId="0" fontId="0" fillId="3" borderId="0" xfId="0" applyFill="1"/>
    <xf numFmtId="0" fontId="0" fillId="3" borderId="5" xfId="0" applyFill="1" applyBorder="1"/>
    <xf numFmtId="0" fontId="12" fillId="3" borderId="0" xfId="0" applyFont="1" applyFill="1" applyAlignment="1">
      <alignment horizontal="left" vertical="center"/>
    </xf>
    <xf numFmtId="0" fontId="12" fillId="3" borderId="5"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7" fillId="3" borderId="0" xfId="0" applyFont="1" applyFill="1" applyAlignment="1">
      <alignment horizontal="right"/>
    </xf>
    <xf numFmtId="0" fontId="23" fillId="3" borderId="0" xfId="0" quotePrefix="1" applyFont="1" applyFill="1" applyAlignment="1">
      <alignment horizontal="center"/>
    </xf>
    <xf numFmtId="0" fontId="8" fillId="3" borderId="0" xfId="0" applyFont="1" applyFill="1" applyAlignment="1">
      <alignment horizontal="right"/>
    </xf>
    <xf numFmtId="0" fontId="7" fillId="3" borderId="5" xfId="0" applyFont="1" applyFill="1" applyBorder="1" applyAlignment="1">
      <alignment horizontal="right"/>
    </xf>
    <xf numFmtId="164" fontId="8" fillId="3" borderId="5" xfId="0" applyNumberFormat="1" applyFont="1" applyFill="1" applyBorder="1"/>
    <xf numFmtId="0" fontId="0" fillId="3" borderId="7" xfId="0" applyFill="1" applyBorder="1"/>
    <xf numFmtId="0" fontId="8" fillId="3" borderId="7" xfId="0" applyFont="1" applyFill="1" applyBorder="1"/>
    <xf numFmtId="0" fontId="8" fillId="3" borderId="8" xfId="0" applyFont="1" applyFill="1" applyBorder="1"/>
    <xf numFmtId="0" fontId="14" fillId="3" borderId="6" xfId="0" applyFont="1" applyFill="1" applyBorder="1"/>
    <xf numFmtId="0" fontId="16" fillId="3" borderId="0" xfId="0" applyFont="1" applyFill="1"/>
    <xf numFmtId="0" fontId="0" fillId="3" borderId="8" xfId="0" applyFill="1" applyBorder="1"/>
    <xf numFmtId="0" fontId="15" fillId="3" borderId="4" xfId="0" applyFont="1" applyFill="1" applyBorder="1" applyAlignment="1">
      <alignment horizontal="left" vertical="center"/>
    </xf>
    <xf numFmtId="0" fontId="30" fillId="3" borderId="0" xfId="0" applyFont="1" applyFill="1"/>
    <xf numFmtId="0" fontId="26" fillId="3" borderId="0" xfId="0" applyFont="1" applyFill="1" applyAlignment="1">
      <alignment horizontal="right"/>
    </xf>
    <xf numFmtId="0" fontId="8" fillId="3" borderId="2" xfId="0" applyFont="1" applyFill="1" applyBorder="1" applyAlignment="1">
      <alignment vertical="center"/>
    </xf>
    <xf numFmtId="0" fontId="8" fillId="3" borderId="3" xfId="0" applyFont="1" applyFill="1" applyBorder="1" applyAlignment="1">
      <alignment vertical="center"/>
    </xf>
    <xf numFmtId="0" fontId="8" fillId="3" borderId="0" xfId="0" applyFont="1" applyFill="1" applyAlignment="1">
      <alignment vertical="center"/>
    </xf>
    <xf numFmtId="0" fontId="8"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5" fillId="3" borderId="6" xfId="0" applyFont="1" applyFill="1" applyBorder="1" applyAlignment="1">
      <alignment horizontal="left" vertical="top"/>
    </xf>
    <xf numFmtId="0" fontId="8" fillId="0" borderId="14" xfId="0" applyFont="1" applyBorder="1" applyAlignment="1" applyProtection="1">
      <alignment horizontal="left" vertical="center" shrinkToFit="1"/>
      <protection locked="0"/>
    </xf>
    <xf numFmtId="0" fontId="8" fillId="0" borderId="15" xfId="0" applyFont="1" applyBorder="1" applyAlignment="1" applyProtection="1">
      <alignment horizontal="center" vertical="center"/>
      <protection locked="0"/>
    </xf>
    <xf numFmtId="10" fontId="11" fillId="0" borderId="16" xfId="0" applyNumberFormat="1" applyFont="1" applyBorder="1" applyAlignment="1" applyProtection="1">
      <alignment horizontal="center"/>
      <protection locked="0"/>
    </xf>
    <xf numFmtId="0" fontId="8" fillId="0" borderId="17" xfId="0" applyFont="1" applyBorder="1" applyAlignment="1" applyProtection="1">
      <alignment horizontal="left" vertical="center" shrinkToFit="1"/>
      <protection locked="0"/>
    </xf>
    <xf numFmtId="0" fontId="8" fillId="0" borderId="18" xfId="0" applyFont="1" applyBorder="1" applyAlignment="1" applyProtection="1">
      <alignment horizontal="center" vertical="center"/>
      <protection locked="0"/>
    </xf>
    <xf numFmtId="10" fontId="11" fillId="0" borderId="19" xfId="0" applyNumberFormat="1" applyFont="1" applyBorder="1" applyAlignment="1" applyProtection="1">
      <alignment horizontal="center"/>
      <protection locked="0"/>
    </xf>
    <xf numFmtId="0" fontId="8" fillId="0" borderId="20" xfId="0" applyFont="1" applyBorder="1" applyAlignment="1" applyProtection="1">
      <alignment horizontal="left" vertical="center" shrinkToFit="1"/>
      <protection locked="0"/>
    </xf>
    <xf numFmtId="0" fontId="8" fillId="0" borderId="21" xfId="0" applyFont="1" applyBorder="1" applyAlignment="1" applyProtection="1">
      <alignment horizontal="center" vertical="center"/>
      <protection locked="0"/>
    </xf>
    <xf numFmtId="10" fontId="11" fillId="0" borderId="22" xfId="0" applyNumberFormat="1" applyFont="1" applyBorder="1" applyAlignment="1" applyProtection="1">
      <alignment horizontal="center"/>
      <protection locked="0"/>
    </xf>
    <xf numFmtId="10" fontId="11" fillId="0" borderId="14" xfId="0" applyNumberFormat="1" applyFont="1" applyBorder="1" applyAlignment="1" applyProtection="1">
      <alignment horizontal="center"/>
      <protection locked="0"/>
    </xf>
    <xf numFmtId="10" fontId="11" fillId="0" borderId="17" xfId="0" applyNumberFormat="1" applyFont="1" applyBorder="1" applyAlignment="1" applyProtection="1">
      <alignment horizontal="center"/>
      <protection locked="0"/>
    </xf>
    <xf numFmtId="10" fontId="11" fillId="0" borderId="20" xfId="0" applyNumberFormat="1" applyFont="1" applyBorder="1" applyAlignment="1" applyProtection="1">
      <alignment horizontal="center"/>
      <protection locked="0"/>
    </xf>
    <xf numFmtId="164" fontId="8" fillId="2" borderId="15"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xf>
    <xf numFmtId="4" fontId="8" fillId="0" borderId="14" xfId="0" applyNumberFormat="1" applyFont="1" applyBorder="1" applyAlignment="1" applyProtection="1">
      <alignment horizontal="center" vertical="center"/>
      <protection locked="0"/>
    </xf>
    <xf numFmtId="4" fontId="8" fillId="0" borderId="17" xfId="0" applyNumberFormat="1" applyFont="1" applyBorder="1" applyAlignment="1" applyProtection="1">
      <alignment horizontal="center" vertical="center"/>
      <protection locked="0"/>
    </xf>
    <xf numFmtId="4" fontId="8" fillId="0" borderId="20" xfId="0" applyNumberFormat="1" applyFont="1" applyBorder="1" applyAlignment="1" applyProtection="1">
      <alignment horizontal="center" vertical="center"/>
      <protection locked="0"/>
    </xf>
    <xf numFmtId="0" fontId="19" fillId="3" borderId="1" xfId="0" applyFont="1" applyFill="1" applyBorder="1"/>
    <xf numFmtId="1" fontId="8" fillId="0" borderId="0" xfId="0" applyNumberFormat="1" applyFont="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5" fillId="3" borderId="7" xfId="0" applyFont="1" applyFill="1" applyBorder="1" applyAlignment="1">
      <alignment horizontal="right" vertical="top"/>
    </xf>
    <xf numFmtId="164" fontId="8" fillId="3" borderId="5" xfId="0" applyNumberFormat="1" applyFont="1" applyFill="1" applyBorder="1" applyAlignment="1">
      <alignment shrinkToFit="1"/>
    </xf>
    <xf numFmtId="164" fontId="26" fillId="3" borderId="5" xfId="0" applyNumberFormat="1" applyFont="1" applyFill="1" applyBorder="1" applyAlignment="1">
      <alignment shrinkToFit="1"/>
    </xf>
    <xf numFmtId="0" fontId="8" fillId="3" borderId="9" xfId="0" applyFont="1" applyFill="1" applyBorder="1" applyAlignment="1">
      <alignment horizontal="center" vertical="top" wrapText="1"/>
    </xf>
    <xf numFmtId="0" fontId="8" fillId="3" borderId="10" xfId="0" applyFont="1" applyFill="1" applyBorder="1" applyAlignment="1">
      <alignment horizontal="center" vertical="top" wrapText="1"/>
    </xf>
    <xf numFmtId="0" fontId="8" fillId="3" borderId="13" xfId="0" applyFont="1" applyFill="1" applyBorder="1" applyAlignment="1">
      <alignment horizontal="center" vertical="top" wrapText="1"/>
    </xf>
    <xf numFmtId="0" fontId="7" fillId="3" borderId="12" xfId="0" applyFont="1" applyFill="1" applyBorder="1" applyAlignment="1">
      <alignment horizontal="center" vertical="top" wrapText="1"/>
    </xf>
    <xf numFmtId="0" fontId="7" fillId="3" borderId="10" xfId="0" applyFont="1" applyFill="1" applyBorder="1" applyAlignment="1">
      <alignment horizontal="center" vertical="top" wrapText="1"/>
    </xf>
    <xf numFmtId="0" fontId="7" fillId="3" borderId="11" xfId="0" applyFont="1" applyFill="1" applyBorder="1" applyAlignment="1">
      <alignment horizontal="center" vertical="top" wrapText="1"/>
    </xf>
    <xf numFmtId="0" fontId="8" fillId="3" borderId="11" xfId="0" applyFont="1" applyFill="1" applyBorder="1" applyAlignment="1">
      <alignment horizontal="center" vertical="top" wrapText="1"/>
    </xf>
    <xf numFmtId="167" fontId="8" fillId="2" borderId="15" xfId="0" applyNumberFormat="1" applyFont="1" applyFill="1" applyBorder="1" applyAlignment="1">
      <alignment horizontal="right" vertical="center" shrinkToFit="1"/>
    </xf>
    <xf numFmtId="167" fontId="8" fillId="2" borderId="18" xfId="0" applyNumberFormat="1" applyFont="1" applyFill="1" applyBorder="1" applyAlignment="1">
      <alignment horizontal="right" vertical="center" shrinkToFit="1"/>
    </xf>
    <xf numFmtId="167" fontId="8" fillId="2" borderId="21" xfId="0" applyNumberFormat="1" applyFont="1" applyFill="1" applyBorder="1" applyAlignment="1">
      <alignment horizontal="right" vertical="center" shrinkToFit="1"/>
    </xf>
    <xf numFmtId="168" fontId="8" fillId="4" borderId="16" xfId="0" applyNumberFormat="1" applyFont="1" applyFill="1" applyBorder="1" applyAlignment="1">
      <alignment horizontal="right" vertical="center" shrinkToFit="1"/>
    </xf>
    <xf numFmtId="168" fontId="8" fillId="4" borderId="19" xfId="0" applyNumberFormat="1" applyFont="1" applyFill="1" applyBorder="1" applyAlignment="1">
      <alignment horizontal="right" vertical="center" shrinkToFit="1"/>
    </xf>
    <xf numFmtId="168" fontId="8" fillId="4" borderId="22" xfId="0" applyNumberFormat="1" applyFont="1" applyFill="1" applyBorder="1" applyAlignment="1">
      <alignment horizontal="right" vertical="center" shrinkToFit="1"/>
    </xf>
    <xf numFmtId="168" fontId="8" fillId="0" borderId="15" xfId="0" applyNumberFormat="1" applyFont="1" applyBorder="1" applyAlignment="1" applyProtection="1">
      <alignment horizontal="right" vertical="center" shrinkToFit="1"/>
      <protection locked="0"/>
    </xf>
    <xf numFmtId="168" fontId="8" fillId="0" borderId="18" xfId="0" applyNumberFormat="1" applyFont="1" applyBorder="1" applyAlignment="1" applyProtection="1">
      <alignment horizontal="right" vertical="center" shrinkToFit="1"/>
      <protection locked="0"/>
    </xf>
    <xf numFmtId="168" fontId="8"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7" fillId="3" borderId="4" xfId="0" applyFont="1" applyFill="1" applyBorder="1"/>
    <xf numFmtId="4" fontId="7" fillId="4" borderId="0" xfId="0" applyNumberFormat="1" applyFont="1" applyFill="1" applyAlignment="1">
      <alignment shrinkToFit="1"/>
    </xf>
    <xf numFmtId="4" fontId="7" fillId="4" borderId="5" xfId="0" applyNumberFormat="1" applyFont="1" applyFill="1" applyBorder="1" applyAlignment="1">
      <alignment shrinkToFit="1"/>
    </xf>
    <xf numFmtId="0" fontId="19" fillId="3" borderId="2" xfId="0" applyFont="1" applyFill="1" applyBorder="1" applyAlignment="1">
      <alignment horizontal="left"/>
    </xf>
    <xf numFmtId="0" fontId="30" fillId="2" borderId="5" xfId="0" applyFont="1" applyFill="1" applyBorder="1" applyAlignment="1">
      <alignment horizontal="left"/>
    </xf>
    <xf numFmtId="0" fontId="0" fillId="2" borderId="5" xfId="0" applyFill="1" applyBorder="1"/>
    <xf numFmtId="0" fontId="8" fillId="2" borderId="4" xfId="0" applyFont="1" applyFill="1" applyBorder="1"/>
    <xf numFmtId="0" fontId="34" fillId="2" borderId="0" xfId="0" applyFont="1" applyFill="1"/>
    <xf numFmtId="0" fontId="34" fillId="3" borderId="4" xfId="0" applyFont="1" applyFill="1" applyBorder="1"/>
    <xf numFmtId="0" fontId="34" fillId="3" borderId="0" xfId="0" applyFont="1" applyFill="1"/>
    <xf numFmtId="0" fontId="19" fillId="3" borderId="1" xfId="0" applyFont="1" applyFill="1" applyBorder="1" applyAlignment="1">
      <alignment horizontal="left" vertical="center"/>
    </xf>
    <xf numFmtId="0" fontId="15" fillId="3" borderId="0" xfId="0" applyFont="1" applyFill="1" applyAlignment="1">
      <alignment horizontal="right" vertical="top"/>
    </xf>
    <xf numFmtId="2" fontId="8" fillId="3" borderId="4" xfId="0" applyNumberFormat="1" applyFont="1" applyFill="1" applyBorder="1"/>
    <xf numFmtId="4" fontId="9" fillId="3" borderId="4" xfId="0" applyNumberFormat="1" applyFont="1" applyFill="1" applyBorder="1" applyAlignment="1">
      <alignment horizontal="right" vertical="center" shrinkToFit="1"/>
    </xf>
    <xf numFmtId="0" fontId="19" fillId="3" borderId="1" xfId="0" applyFont="1" applyFill="1" applyBorder="1" applyAlignment="1">
      <alignment vertical="center"/>
    </xf>
    <xf numFmtId="0" fontId="15" fillId="3" borderId="0" xfId="0" applyFont="1" applyFill="1" applyAlignment="1">
      <alignment horizontal="right"/>
    </xf>
    <xf numFmtId="0" fontId="0" fillId="3" borderId="6" xfId="0" applyFill="1" applyBorder="1"/>
    <xf numFmtId="0" fontId="19" fillId="2" borderId="0" xfId="0" applyFont="1" applyFill="1"/>
    <xf numFmtId="0" fontId="15" fillId="2" borderId="0" xfId="0" applyFont="1" applyFill="1" applyAlignment="1">
      <alignment vertical="center"/>
    </xf>
    <xf numFmtId="0" fontId="19" fillId="3" borderId="2" xfId="0" applyFont="1" applyFill="1" applyBorder="1"/>
    <xf numFmtId="0" fontId="15" fillId="3" borderId="0" xfId="0" applyFont="1" applyFill="1" applyAlignment="1">
      <alignment vertical="top"/>
    </xf>
    <xf numFmtId="168" fontId="9" fillId="3" borderId="0" xfId="0" applyNumberFormat="1" applyFont="1" applyFill="1" applyAlignment="1">
      <alignment horizontal="right" vertical="center" shrinkToFit="1"/>
    </xf>
    <xf numFmtId="0" fontId="7" fillId="3" borderId="0" xfId="0" applyFont="1" applyFill="1" applyAlignment="1">
      <alignment horizontal="left"/>
    </xf>
    <xf numFmtId="1" fontId="8" fillId="3" borderId="0" xfId="0" applyNumberFormat="1" applyFont="1" applyFill="1" applyAlignment="1">
      <alignment horizontal="center" vertical="center"/>
    </xf>
    <xf numFmtId="0" fontId="15" fillId="2" borderId="0" xfId="0" applyFont="1" applyFill="1" applyAlignment="1">
      <alignment vertical="top"/>
    </xf>
    <xf numFmtId="0" fontId="8" fillId="2" borderId="7" xfId="0" applyFont="1" applyFill="1" applyBorder="1"/>
    <xf numFmtId="0" fontId="14" fillId="2" borderId="7" xfId="0" applyFont="1" applyFill="1" applyBorder="1" applyAlignment="1">
      <alignment vertical="top"/>
    </xf>
    <xf numFmtId="0" fontId="30" fillId="2" borderId="0" xfId="0" applyFont="1" applyFill="1"/>
    <xf numFmtId="0" fontId="15" fillId="3" borderId="4" xfId="0" applyFont="1" applyFill="1" applyBorder="1" applyAlignment="1">
      <alignment horizontal="left"/>
    </xf>
    <xf numFmtId="0" fontId="27" fillId="3" borderId="4" xfId="0" applyFont="1" applyFill="1" applyBorder="1" applyAlignment="1">
      <alignment horizontal="left" vertical="center"/>
    </xf>
    <xf numFmtId="0" fontId="10" fillId="2" borderId="0" xfId="0" applyFont="1" applyFill="1" applyAlignment="1">
      <alignment horizontal="right" vertical="center"/>
    </xf>
    <xf numFmtId="168" fontId="9" fillId="2" borderId="0" xfId="0" applyNumberFormat="1" applyFont="1" applyFill="1" applyAlignment="1">
      <alignment horizontal="right" vertical="center" shrinkToFit="1"/>
    </xf>
    <xf numFmtId="0" fontId="26" fillId="0" borderId="0" xfId="0" applyFont="1" applyAlignment="1" applyProtection="1">
      <alignment horizontal="left" vertical="center" shrinkToFit="1"/>
      <protection locked="0"/>
    </xf>
    <xf numFmtId="0" fontId="14" fillId="2" borderId="0" xfId="0" applyFont="1" applyFill="1" applyAlignment="1">
      <alignment vertical="top"/>
    </xf>
    <xf numFmtId="0" fontId="26" fillId="2" borderId="0" xfId="0" applyFont="1" applyFill="1" applyAlignment="1">
      <alignment horizontal="left" vertical="center" shrinkToFit="1"/>
    </xf>
    <xf numFmtId="0" fontId="7" fillId="2" borderId="0" xfId="0" applyFont="1" applyFill="1" applyAlignment="1">
      <alignment horizontal="left" vertical="center"/>
    </xf>
    <xf numFmtId="0" fontId="7" fillId="2" borderId="0" xfId="0" applyFont="1" applyFill="1"/>
    <xf numFmtId="0" fontId="26" fillId="0" borderId="0" xfId="0" applyFont="1" applyAlignment="1" applyProtection="1">
      <alignment horizontal="left" vertical="center"/>
      <protection locked="0"/>
    </xf>
    <xf numFmtId="0" fontId="26" fillId="0" borderId="0" xfId="0" applyFont="1" applyAlignment="1">
      <alignment horizontal="left" vertical="center"/>
    </xf>
    <xf numFmtId="0" fontId="26" fillId="0" borderId="0" xfId="0" applyFont="1" applyAlignment="1">
      <alignment horizontal="left" vertical="center" shrinkToFit="1"/>
    </xf>
    <xf numFmtId="1" fontId="8" fillId="0" borderId="0" xfId="0" applyNumberFormat="1" applyFont="1" applyAlignment="1">
      <alignment horizontal="center" vertical="center"/>
    </xf>
    <xf numFmtId="166" fontId="8" fillId="0" borderId="0" xfId="0" applyNumberFormat="1" applyFont="1" applyAlignment="1">
      <alignment horizontal="center" vertical="center"/>
    </xf>
    <xf numFmtId="0" fontId="8" fillId="0" borderId="17" xfId="0" applyFont="1" applyBorder="1" applyAlignment="1">
      <alignment horizontal="left" vertical="center" shrinkToFit="1"/>
    </xf>
    <xf numFmtId="0" fontId="8" fillId="0" borderId="18" xfId="0" applyFont="1" applyBorder="1" applyAlignment="1">
      <alignment horizontal="center" vertical="center"/>
    </xf>
    <xf numFmtId="10" fontId="11" fillId="0" borderId="19" xfId="0" applyNumberFormat="1" applyFont="1" applyBorder="1" applyAlignment="1">
      <alignment horizontal="center"/>
    </xf>
    <xf numFmtId="10" fontId="11" fillId="0" borderId="17" xfId="0" applyNumberFormat="1" applyFont="1" applyBorder="1" applyAlignment="1">
      <alignment horizontal="center"/>
    </xf>
    <xf numFmtId="168" fontId="8" fillId="0" borderId="18" xfId="0" applyNumberFormat="1" applyFont="1" applyBorder="1" applyAlignment="1">
      <alignment horizontal="right" vertical="center" shrinkToFit="1"/>
    </xf>
    <xf numFmtId="4" fontId="8" fillId="0" borderId="17" xfId="0" applyNumberFormat="1" applyFont="1" applyBorder="1" applyAlignment="1">
      <alignment horizontal="center" vertical="center"/>
    </xf>
    <xf numFmtId="0" fontId="8" fillId="0" borderId="20" xfId="0" applyFont="1" applyBorder="1" applyAlignment="1">
      <alignment horizontal="left" vertical="center" shrinkToFit="1"/>
    </xf>
    <xf numFmtId="0" fontId="8" fillId="0" borderId="21" xfId="0" applyFont="1" applyBorder="1" applyAlignment="1">
      <alignment horizontal="center" vertical="center"/>
    </xf>
    <xf numFmtId="10" fontId="11" fillId="0" borderId="22" xfId="0" applyNumberFormat="1" applyFont="1" applyBorder="1" applyAlignment="1">
      <alignment horizontal="center"/>
    </xf>
    <xf numFmtId="10" fontId="11" fillId="0" borderId="20" xfId="0" applyNumberFormat="1" applyFont="1" applyBorder="1" applyAlignment="1">
      <alignment horizontal="center"/>
    </xf>
    <xf numFmtId="168" fontId="8" fillId="0" borderId="21" xfId="0" applyNumberFormat="1" applyFont="1" applyBorder="1" applyAlignment="1">
      <alignment horizontal="right" vertical="center" shrinkToFit="1"/>
    </xf>
    <xf numFmtId="4" fontId="8" fillId="0" borderId="20" xfId="0" applyNumberFormat="1" applyFont="1" applyBorder="1" applyAlignment="1">
      <alignment horizontal="center" vertical="center"/>
    </xf>
    <xf numFmtId="0" fontId="11" fillId="5" borderId="23" xfId="0" applyFont="1" applyFill="1" applyBorder="1" applyAlignment="1">
      <alignment horizontal="left" vertical="center" shrinkToFit="1"/>
    </xf>
    <xf numFmtId="0" fontId="11" fillId="5" borderId="24" xfId="0" applyFont="1" applyFill="1" applyBorder="1" applyAlignment="1">
      <alignment horizontal="center" vertical="center" shrinkToFit="1"/>
    </xf>
    <xf numFmtId="0" fontId="11" fillId="0" borderId="17" xfId="0" applyFont="1" applyBorder="1" applyAlignment="1">
      <alignment horizontal="left" vertical="center" shrinkToFit="1"/>
    </xf>
    <xf numFmtId="0" fontId="11" fillId="0" borderId="18" xfId="0" applyFont="1" applyBorder="1" applyAlignment="1">
      <alignment horizontal="center" vertical="center" shrinkToFit="1"/>
    </xf>
    <xf numFmtId="0" fontId="36" fillId="5" borderId="17" xfId="0" applyFont="1" applyFill="1" applyBorder="1" applyAlignment="1">
      <alignment horizontal="left" vertical="center" shrinkToFit="1"/>
    </xf>
    <xf numFmtId="0" fontId="11" fillId="5" borderId="18" xfId="0" applyFont="1" applyFill="1" applyBorder="1" applyAlignment="1">
      <alignment horizontal="center" vertical="center" shrinkToFit="1"/>
    </xf>
    <xf numFmtId="0" fontId="11" fillId="5" borderId="17" xfId="0" applyFont="1" applyFill="1" applyBorder="1" applyAlignment="1">
      <alignment horizontal="left" vertical="center" shrinkToFit="1"/>
    </xf>
    <xf numFmtId="169" fontId="11" fillId="5" borderId="24" xfId="0" applyNumberFormat="1" applyFont="1" applyFill="1" applyBorder="1" applyAlignment="1">
      <alignment horizontal="right" vertical="center" shrinkToFit="1"/>
    </xf>
    <xf numFmtId="169" fontId="11" fillId="0" borderId="18" xfId="1" applyNumberFormat="1" applyFont="1" applyBorder="1" applyAlignment="1" applyProtection="1">
      <alignment horizontal="right" vertical="center" shrinkToFit="1"/>
    </xf>
    <xf numFmtId="169" fontId="11" fillId="5" borderId="18" xfId="1" applyNumberFormat="1" applyFont="1" applyFill="1" applyBorder="1" applyAlignment="1" applyProtection="1">
      <alignment horizontal="right" vertical="center" shrinkToFit="1"/>
    </xf>
    <xf numFmtId="169" fontId="11" fillId="5" borderId="15" xfId="0" applyNumberFormat="1" applyFont="1" applyFill="1" applyBorder="1" applyAlignment="1">
      <alignment horizontal="right" vertical="center" shrinkToFit="1"/>
    </xf>
    <xf numFmtId="169" fontId="11" fillId="0" borderId="18" xfId="0" applyNumberFormat="1" applyFont="1" applyBorder="1" applyAlignment="1">
      <alignment horizontal="right" vertical="center" shrinkToFit="1"/>
    </xf>
    <xf numFmtId="169" fontId="11" fillId="5" borderId="18" xfId="0" applyNumberFormat="1" applyFont="1" applyFill="1" applyBorder="1" applyAlignment="1">
      <alignment horizontal="right" vertical="center" shrinkToFit="1"/>
    </xf>
    <xf numFmtId="0" fontId="11" fillId="5" borderId="15" xfId="0" applyFont="1" applyFill="1" applyBorder="1" applyAlignment="1">
      <alignment horizontal="center" vertical="center" shrinkToFit="1"/>
    </xf>
    <xf numFmtId="10" fontId="11" fillId="5" borderId="16" xfId="0" applyNumberFormat="1" applyFont="1" applyFill="1" applyBorder="1" applyAlignment="1">
      <alignment horizontal="center"/>
    </xf>
    <xf numFmtId="10" fontId="11" fillId="5" borderId="14" xfId="0" applyNumberFormat="1" applyFont="1" applyFill="1" applyBorder="1" applyAlignment="1">
      <alignment horizontal="center"/>
    </xf>
    <xf numFmtId="10" fontId="11" fillId="5" borderId="19" xfId="0" applyNumberFormat="1" applyFont="1" applyFill="1" applyBorder="1" applyAlignment="1">
      <alignment horizontal="center"/>
    </xf>
    <xf numFmtId="10" fontId="11" fillId="5" borderId="17" xfId="0" applyNumberFormat="1" applyFont="1" applyFill="1" applyBorder="1" applyAlignment="1">
      <alignment horizontal="center"/>
    </xf>
    <xf numFmtId="4" fontId="8" fillId="5" borderId="14" xfId="0" applyNumberFormat="1" applyFont="1" applyFill="1" applyBorder="1" applyAlignment="1">
      <alignment horizontal="center" vertical="center"/>
    </xf>
    <xf numFmtId="4" fontId="8" fillId="5" borderId="17" xfId="0" applyNumberFormat="1" applyFont="1" applyFill="1" applyBorder="1" applyAlignment="1">
      <alignment horizontal="center" vertical="center"/>
    </xf>
    <xf numFmtId="169" fontId="11" fillId="0" borderId="18" xfId="1" applyNumberFormat="1" applyFont="1" applyFill="1" applyBorder="1" applyAlignment="1" applyProtection="1">
      <alignment horizontal="right" vertical="center" shrinkToFit="1"/>
    </xf>
    <xf numFmtId="0" fontId="34" fillId="3" borderId="7" xfId="0" applyFont="1" applyFill="1" applyBorder="1"/>
    <xf numFmtId="0" fontId="15" fillId="3" borderId="6" xfId="0" applyFont="1" applyFill="1" applyBorder="1" applyAlignment="1">
      <alignment horizontal="left" vertical="center"/>
    </xf>
    <xf numFmtId="0" fontId="37" fillId="2" borderId="0" xfId="0" applyFont="1" applyFill="1" applyAlignment="1">
      <alignment horizontal="center" vertical="center"/>
    </xf>
    <xf numFmtId="0" fontId="18" fillId="2" borderId="0" xfId="0" applyFont="1" applyFill="1" applyAlignment="1">
      <alignment horizontal="center" vertical="center"/>
    </xf>
    <xf numFmtId="0" fontId="6" fillId="3" borderId="9" xfId="0" applyFont="1" applyFill="1" applyBorder="1" applyAlignment="1">
      <alignment horizontal="center" vertical="top" wrapText="1"/>
    </xf>
    <xf numFmtId="0" fontId="3" fillId="2" borderId="0" xfId="0" applyFont="1" applyFill="1" applyAlignment="1">
      <alignment vertical="top" wrapText="1"/>
    </xf>
    <xf numFmtId="0" fontId="2" fillId="2" borderId="0" xfId="0" applyFont="1" applyFill="1" applyAlignment="1">
      <alignment vertical="top" wrapText="1"/>
    </xf>
    <xf numFmtId="0" fontId="4" fillId="2" borderId="0" xfId="0" applyFont="1" applyFill="1" applyAlignment="1">
      <alignment horizontal="right" vertical="top" wrapText="1"/>
    </xf>
    <xf numFmtId="0" fontId="5"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Q87"/>
  <sheetViews>
    <sheetView showGridLines="0" tabSelected="1" zoomScaleNormal="100" workbookViewId="0">
      <selection activeCell="B8" sqref="B8"/>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65" t="s">
        <v>80</v>
      </c>
      <c r="C1" s="3"/>
      <c r="D1" s="3"/>
      <c r="E1" s="4"/>
      <c r="F1" s="3"/>
      <c r="G1" s="5"/>
      <c r="H1" s="162" t="s">
        <v>77</v>
      </c>
      <c r="I1" s="3"/>
      <c r="J1" s="3"/>
      <c r="K1" s="3"/>
      <c r="L1" s="3"/>
      <c r="M1" s="3"/>
      <c r="N1" s="166" t="s">
        <v>78</v>
      </c>
      <c r="O1" s="167"/>
      <c r="P1" s="167"/>
      <c r="Q1" s="6"/>
    </row>
    <row r="2" spans="1:17" ht="45.95" customHeight="1" x14ac:dyDescent="0.2">
      <c r="A2" s="3"/>
      <c r="B2" s="3"/>
      <c r="C2" s="3"/>
      <c r="D2" s="3"/>
      <c r="E2" s="3"/>
      <c r="F2" s="3"/>
      <c r="G2" s="3"/>
      <c r="H2" s="162" t="s">
        <v>75</v>
      </c>
      <c r="I2" s="3"/>
      <c r="J2" s="3"/>
      <c r="K2" s="3"/>
      <c r="L2" s="3"/>
      <c r="M2" s="3"/>
      <c r="N2" s="167"/>
      <c r="O2" s="167"/>
      <c r="P2" s="167"/>
      <c r="Q2" s="3"/>
    </row>
    <row r="3" spans="1:17" ht="33.950000000000003" customHeight="1" x14ac:dyDescent="0.2">
      <c r="A3" s="3"/>
      <c r="B3" s="3"/>
      <c r="C3" s="3"/>
      <c r="D3" s="3"/>
      <c r="E3" s="3"/>
      <c r="F3" s="3"/>
      <c r="G3" s="3"/>
      <c r="H3" s="161"/>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61</v>
      </c>
      <c r="B5" s="3"/>
      <c r="C5" s="3"/>
      <c r="D5" s="3"/>
      <c r="E5" s="3"/>
      <c r="F5" s="3"/>
      <c r="G5" s="3"/>
      <c r="H5" s="3"/>
      <c r="I5" s="101"/>
      <c r="J5" s="101"/>
      <c r="K5" s="111"/>
      <c r="L5" s="3"/>
      <c r="M5" s="3"/>
      <c r="N5" s="3"/>
      <c r="O5" s="3"/>
      <c r="P5" s="3"/>
      <c r="Q5" s="3"/>
    </row>
    <row r="6" spans="1:17" ht="23.25" customHeight="1" x14ac:dyDescent="0.2">
      <c r="A6" s="121"/>
      <c r="B6" s="116"/>
      <c r="C6" s="3"/>
      <c r="D6" s="3"/>
      <c r="E6" s="3"/>
      <c r="F6" s="3"/>
      <c r="G6" s="3"/>
      <c r="H6" s="3"/>
      <c r="I6" s="102"/>
      <c r="J6" s="108"/>
      <c r="K6" s="117"/>
      <c r="L6" s="3"/>
      <c r="M6" s="3"/>
      <c r="N6" s="3"/>
      <c r="O6" s="3"/>
      <c r="P6" s="3"/>
      <c r="Q6" s="3"/>
    </row>
    <row r="7" spans="1:17" ht="15.75" customHeight="1" thickBot="1" x14ac:dyDescent="0.25">
      <c r="A7" s="119" t="s">
        <v>60</v>
      </c>
      <c r="B7" s="118"/>
      <c r="C7" s="3"/>
      <c r="D7" s="3"/>
      <c r="E7" s="3"/>
      <c r="F7" s="3"/>
      <c r="G7" s="3"/>
      <c r="H7" s="3"/>
      <c r="I7" s="102"/>
      <c r="J7" s="108"/>
      <c r="K7" s="110"/>
      <c r="L7" s="109"/>
      <c r="M7" s="109"/>
      <c r="N7" s="109"/>
      <c r="O7" s="109"/>
      <c r="P7" s="109"/>
      <c r="Q7" s="3"/>
    </row>
    <row r="8" spans="1:17" ht="23.25" customHeight="1" x14ac:dyDescent="0.35">
      <c r="A8" s="121"/>
      <c r="B8" s="116"/>
      <c r="C8" s="3"/>
      <c r="D8" s="3"/>
      <c r="E8" s="8"/>
      <c r="F8" s="8"/>
      <c r="G8" s="3"/>
      <c r="H8" s="3"/>
      <c r="I8" s="3"/>
      <c r="J8" s="9"/>
      <c r="K8" s="103" t="s">
        <v>26</v>
      </c>
      <c r="L8" s="10"/>
      <c r="M8" s="10"/>
      <c r="N8" s="10"/>
      <c r="O8" s="10"/>
      <c r="P8" s="11"/>
      <c r="Q8" s="3"/>
    </row>
    <row r="9" spans="1:17" ht="16.5" thickBot="1" x14ac:dyDescent="0.3">
      <c r="A9" s="3"/>
      <c r="B9" s="3"/>
      <c r="C9" s="3"/>
      <c r="D9" s="3"/>
      <c r="E9" s="8"/>
      <c r="F9" s="8"/>
      <c r="G9" s="3"/>
      <c r="H9" s="3"/>
      <c r="I9" s="3"/>
      <c r="J9" s="9"/>
      <c r="K9" s="104" t="s">
        <v>35</v>
      </c>
      <c r="L9" s="12"/>
      <c r="M9" s="12"/>
      <c r="N9" s="12"/>
      <c r="O9" s="12"/>
      <c r="P9" s="13"/>
      <c r="Q9" s="3"/>
    </row>
    <row r="10" spans="1:17" ht="23.25" x14ac:dyDescent="0.35">
      <c r="A10" s="3"/>
      <c r="B10" s="98" t="s">
        <v>1</v>
      </c>
      <c r="C10" s="35"/>
      <c r="D10" s="36"/>
      <c r="E10" s="8"/>
      <c r="F10" s="60" t="s">
        <v>57</v>
      </c>
      <c r="G10" s="10"/>
      <c r="H10" s="10"/>
      <c r="I10" s="11"/>
      <c r="J10" s="9"/>
      <c r="K10" s="12"/>
      <c r="L10" s="21"/>
      <c r="M10" s="107"/>
      <c r="N10" s="12"/>
      <c r="O10" s="12"/>
      <c r="P10" s="16"/>
      <c r="Q10" s="3"/>
    </row>
    <row r="11" spans="1:17" ht="20.100000000000001" customHeight="1" x14ac:dyDescent="0.25">
      <c r="A11" s="3"/>
      <c r="B11" s="113" t="s">
        <v>73</v>
      </c>
      <c r="C11" s="37"/>
      <c r="D11" s="38"/>
      <c r="E11" s="8"/>
      <c r="F11" s="92"/>
      <c r="G11" s="12"/>
      <c r="H11" s="12"/>
      <c r="I11" s="13"/>
      <c r="J11" s="9"/>
      <c r="K11" s="12"/>
      <c r="L11" s="21" t="s">
        <v>0</v>
      </c>
      <c r="M11" s="61"/>
      <c r="N11" s="12"/>
      <c r="O11" s="12"/>
      <c r="P11" s="16"/>
      <c r="Q11" s="3"/>
    </row>
    <row r="12" spans="1:17" ht="17.100000000000001" customHeight="1" x14ac:dyDescent="0.25">
      <c r="A12" s="3"/>
      <c r="B12" s="113" t="s">
        <v>56</v>
      </c>
      <c r="C12" s="37"/>
      <c r="D12" s="38"/>
      <c r="E12" s="8"/>
      <c r="F12" s="97">
        <f>P79</f>
        <v>0</v>
      </c>
      <c r="G12" s="106" t="s">
        <v>59</v>
      </c>
      <c r="H12" s="105"/>
      <c r="I12" s="13"/>
      <c r="J12" s="9"/>
      <c r="K12" s="12"/>
      <c r="L12" s="95" t="s">
        <v>2</v>
      </c>
      <c r="M12" s="12"/>
      <c r="N12" s="12"/>
      <c r="O12" s="12"/>
      <c r="P12" s="16"/>
      <c r="Q12" s="3"/>
    </row>
    <row r="13" spans="1:17" ht="20.100000000000001" customHeight="1" x14ac:dyDescent="0.25">
      <c r="A13" s="3"/>
      <c r="B13" s="113" t="s">
        <v>27</v>
      </c>
      <c r="C13" s="37"/>
      <c r="D13" s="38"/>
      <c r="E13" s="8"/>
      <c r="F13" s="96"/>
      <c r="G13" s="93"/>
      <c r="H13" s="12"/>
      <c r="I13" s="13"/>
      <c r="J13" s="9"/>
      <c r="K13" s="12"/>
      <c r="L13" s="21" t="s">
        <v>3</v>
      </c>
      <c r="M13" s="62"/>
      <c r="N13" s="22" t="s">
        <v>4</v>
      </c>
      <c r="O13" s="62"/>
      <c r="P13" s="16"/>
      <c r="Q13" s="3"/>
    </row>
    <row r="14" spans="1:17" ht="17.100000000000001" customHeight="1" x14ac:dyDescent="0.25">
      <c r="A14" s="3"/>
      <c r="B14" s="32" t="s">
        <v>28</v>
      </c>
      <c r="C14" s="39"/>
      <c r="D14" s="40"/>
      <c r="E14" s="8"/>
      <c r="F14" s="97">
        <f>P80</f>
        <v>0</v>
      </c>
      <c r="G14" s="106" t="s">
        <v>58</v>
      </c>
      <c r="H14" s="105"/>
      <c r="I14" s="13"/>
      <c r="J14" s="9"/>
      <c r="K14" s="12"/>
      <c r="L14" s="95" t="s">
        <v>5</v>
      </c>
      <c r="M14" s="12"/>
      <c r="N14" s="23"/>
      <c r="O14" s="12"/>
      <c r="P14" s="24"/>
      <c r="Q14" s="3"/>
    </row>
    <row r="15" spans="1:17" ht="17.100000000000001" customHeight="1" x14ac:dyDescent="0.25">
      <c r="A15" s="3"/>
      <c r="B15" s="32" t="s">
        <v>29</v>
      </c>
      <c r="C15" s="17"/>
      <c r="D15" s="18"/>
      <c r="E15" s="8"/>
      <c r="F15" s="92"/>
      <c r="G15" s="93"/>
      <c r="H15" s="12"/>
      <c r="I15" s="13"/>
      <c r="J15" s="9"/>
      <c r="K15" s="12"/>
      <c r="L15" s="12"/>
      <c r="M15" s="12"/>
      <c r="N15" s="12"/>
      <c r="O15" s="23" t="s">
        <v>36</v>
      </c>
      <c r="P15" s="64">
        <f>SUM(J23:J72)</f>
        <v>0</v>
      </c>
      <c r="Q15" s="3"/>
    </row>
    <row r="16" spans="1:17" ht="17.100000000000001" customHeight="1" thickBot="1" x14ac:dyDescent="0.3">
      <c r="A16" s="3"/>
      <c r="B16" s="32" t="s">
        <v>30</v>
      </c>
      <c r="C16" s="17"/>
      <c r="D16" s="18"/>
      <c r="E16" s="8"/>
      <c r="F16" s="160" t="s">
        <v>74</v>
      </c>
      <c r="G16" s="159"/>
      <c r="H16" s="27"/>
      <c r="I16" s="28"/>
      <c r="J16" s="9"/>
      <c r="K16" s="12"/>
      <c r="L16" s="12"/>
      <c r="M16" s="12"/>
      <c r="N16" s="12"/>
      <c r="O16" s="23" t="s">
        <v>37</v>
      </c>
      <c r="P16" s="64">
        <f>SUM(O23:O72)</f>
        <v>0</v>
      </c>
      <c r="Q16" s="3"/>
    </row>
    <row r="17" spans="1:17" ht="17.100000000000001" customHeight="1" x14ac:dyDescent="0.25">
      <c r="A17" s="3"/>
      <c r="B17" s="112" t="s">
        <v>33</v>
      </c>
      <c r="C17" s="17"/>
      <c r="D17" s="18"/>
      <c r="E17" s="8"/>
      <c r="F17" s="91"/>
      <c r="G17" s="114"/>
      <c r="H17" s="115"/>
      <c r="I17" s="3"/>
      <c r="J17" s="9"/>
      <c r="K17" s="12"/>
      <c r="L17" s="12"/>
      <c r="M17" s="12"/>
      <c r="N17" s="12"/>
      <c r="O17" s="23"/>
      <c r="P17" s="25"/>
      <c r="Q17" s="3"/>
    </row>
    <row r="18" spans="1:17" ht="23.25" x14ac:dyDescent="0.35">
      <c r="A18" s="3"/>
      <c r="B18" s="32" t="s">
        <v>31</v>
      </c>
      <c r="C18" s="17"/>
      <c r="D18" s="18"/>
      <c r="E18" s="8"/>
      <c r="F18" s="91"/>
      <c r="G18" s="91"/>
      <c r="H18" s="3"/>
      <c r="I18" s="3"/>
      <c r="J18" s="9"/>
      <c r="K18" s="12"/>
      <c r="L18" s="33"/>
      <c r="M18" s="33"/>
      <c r="N18" s="33"/>
      <c r="O18" s="34" t="s">
        <v>6</v>
      </c>
      <c r="P18" s="65">
        <f>P15+P16</f>
        <v>0</v>
      </c>
      <c r="Q18" s="3"/>
    </row>
    <row r="19" spans="1:17" ht="17.100000000000001" customHeight="1" thickBot="1" x14ac:dyDescent="0.3">
      <c r="A19" s="3"/>
      <c r="B19" s="41" t="s">
        <v>32</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163" t="s">
        <v>76</v>
      </c>
      <c r="C22" s="67" t="s">
        <v>8</v>
      </c>
      <c r="D22" s="67" t="s">
        <v>9</v>
      </c>
      <c r="E22" s="68" t="s">
        <v>10</v>
      </c>
      <c r="F22" s="66" t="s">
        <v>11</v>
      </c>
      <c r="G22" s="69" t="s">
        <v>38</v>
      </c>
      <c r="H22" s="70" t="s">
        <v>39</v>
      </c>
      <c r="I22" s="67" t="s">
        <v>41</v>
      </c>
      <c r="J22" s="70" t="s">
        <v>42</v>
      </c>
      <c r="K22" s="71" t="s">
        <v>43</v>
      </c>
      <c r="L22" s="69" t="s">
        <v>44</v>
      </c>
      <c r="M22" s="67" t="s">
        <v>40</v>
      </c>
      <c r="N22" s="67" t="s">
        <v>45</v>
      </c>
      <c r="O22" s="67" t="s">
        <v>12</v>
      </c>
      <c r="P22" s="72" t="s">
        <v>34</v>
      </c>
      <c r="Q22" s="3"/>
    </row>
    <row r="23" spans="1:17" ht="18" customHeight="1" x14ac:dyDescent="0.2">
      <c r="A23" s="7">
        <v>1</v>
      </c>
      <c r="B23" s="42"/>
      <c r="C23" s="43"/>
      <c r="D23" s="43"/>
      <c r="E23" s="44"/>
      <c r="F23" s="51"/>
      <c r="G23" s="43"/>
      <c r="H23" s="79"/>
      <c r="I23" s="54">
        <f>IF($G23="RAC-1",40,IF($G23="RAC-2",28,IF($G23="RAC-3",16,0)))</f>
        <v>0</v>
      </c>
      <c r="J23" s="73">
        <f>H23*I23</f>
        <v>0</v>
      </c>
      <c r="K23" s="76">
        <f>E23*F23*H23*2000</f>
        <v>0</v>
      </c>
      <c r="L23" s="57"/>
      <c r="M23" s="79"/>
      <c r="N23" s="54">
        <v>2</v>
      </c>
      <c r="O23" s="73">
        <f>M23*N23</f>
        <v>0</v>
      </c>
      <c r="P23" s="76">
        <f t="shared" ref="P23:P54" si="0">E23*L23*M23*8</f>
        <v>0</v>
      </c>
      <c r="Q23" s="3"/>
    </row>
    <row r="24" spans="1:17" ht="18" customHeight="1" x14ac:dyDescent="0.2">
      <c r="A24" s="7">
        <f>A23+1</f>
        <v>2</v>
      </c>
      <c r="B24" s="45"/>
      <c r="C24" s="46"/>
      <c r="D24" s="46"/>
      <c r="E24" s="47"/>
      <c r="F24" s="52"/>
      <c r="G24" s="46"/>
      <c r="H24" s="80"/>
      <c r="I24" s="55">
        <f t="shared" ref="I24:I72" si="1">IF($G24="RAC-1",40,IF($G24="RAC-2",28,IF($G24="RAC-3",16,0)))</f>
        <v>0</v>
      </c>
      <c r="J24" s="74">
        <f>H24*I24</f>
        <v>0</v>
      </c>
      <c r="K24" s="77">
        <f t="shared" ref="K24:K72" si="2">E24*F24*H24*2000</f>
        <v>0</v>
      </c>
      <c r="L24" s="58"/>
      <c r="M24" s="80"/>
      <c r="N24" s="55">
        <v>2</v>
      </c>
      <c r="O24" s="74">
        <f t="shared" ref="O24:O72" si="3">M24*N24</f>
        <v>0</v>
      </c>
      <c r="P24" s="77">
        <f t="shared" si="0"/>
        <v>0</v>
      </c>
      <c r="Q24" s="3"/>
    </row>
    <row r="25" spans="1:17" ht="18" customHeight="1" x14ac:dyDescent="0.2">
      <c r="A25" s="7">
        <f t="shared" ref="A25:A72" si="4">A24+1</f>
        <v>3</v>
      </c>
      <c r="B25" s="45"/>
      <c r="C25" s="46"/>
      <c r="D25" s="46"/>
      <c r="E25" s="47"/>
      <c r="F25" s="52"/>
      <c r="G25" s="46"/>
      <c r="H25" s="80"/>
      <c r="I25" s="55">
        <f t="shared" si="1"/>
        <v>0</v>
      </c>
      <c r="J25" s="74">
        <f t="shared" ref="J25:J72" si="5">H25*I25</f>
        <v>0</v>
      </c>
      <c r="K25" s="77">
        <f t="shared" si="2"/>
        <v>0</v>
      </c>
      <c r="L25" s="58"/>
      <c r="M25" s="80"/>
      <c r="N25" s="55">
        <v>2</v>
      </c>
      <c r="O25" s="74">
        <f t="shared" si="3"/>
        <v>0</v>
      </c>
      <c r="P25" s="77">
        <f t="shared" si="0"/>
        <v>0</v>
      </c>
      <c r="Q25" s="3"/>
    </row>
    <row r="26" spans="1:17" ht="18" customHeight="1" x14ac:dyDescent="0.2">
      <c r="A26" s="7">
        <f t="shared" si="4"/>
        <v>4</v>
      </c>
      <c r="B26" s="45"/>
      <c r="C26" s="46"/>
      <c r="D26" s="46"/>
      <c r="E26" s="47"/>
      <c r="F26" s="52"/>
      <c r="G26" s="46"/>
      <c r="H26" s="80"/>
      <c r="I26" s="55">
        <f t="shared" si="1"/>
        <v>0</v>
      </c>
      <c r="J26" s="74">
        <f t="shared" si="5"/>
        <v>0</v>
      </c>
      <c r="K26" s="77">
        <f t="shared" si="2"/>
        <v>0</v>
      </c>
      <c r="L26" s="58"/>
      <c r="M26" s="80"/>
      <c r="N26" s="55">
        <v>2</v>
      </c>
      <c r="O26" s="74">
        <f>M26*N26</f>
        <v>0</v>
      </c>
      <c r="P26" s="77">
        <f>E26*L26*M26*8</f>
        <v>0</v>
      </c>
      <c r="Q26" s="3"/>
    </row>
    <row r="27" spans="1:17" ht="18" customHeight="1" x14ac:dyDescent="0.2">
      <c r="A27" s="7">
        <f t="shared" si="4"/>
        <v>5</v>
      </c>
      <c r="B27" s="45"/>
      <c r="C27" s="46"/>
      <c r="D27" s="46"/>
      <c r="E27" s="47"/>
      <c r="F27" s="52"/>
      <c r="G27" s="46"/>
      <c r="H27" s="80"/>
      <c r="I27" s="55">
        <f t="shared" si="1"/>
        <v>0</v>
      </c>
      <c r="J27" s="74">
        <f t="shared" si="5"/>
        <v>0</v>
      </c>
      <c r="K27" s="77">
        <f t="shared" si="2"/>
        <v>0</v>
      </c>
      <c r="L27" s="58"/>
      <c r="M27" s="80"/>
      <c r="N27" s="55">
        <v>2</v>
      </c>
      <c r="O27" s="74">
        <f t="shared" si="3"/>
        <v>0</v>
      </c>
      <c r="P27" s="77">
        <f t="shared" si="0"/>
        <v>0</v>
      </c>
      <c r="Q27" s="3"/>
    </row>
    <row r="28" spans="1:17" ht="18" customHeight="1" x14ac:dyDescent="0.2">
      <c r="A28" s="7">
        <f t="shared" si="4"/>
        <v>6</v>
      </c>
      <c r="B28" s="45"/>
      <c r="C28" s="46"/>
      <c r="D28" s="46"/>
      <c r="E28" s="47"/>
      <c r="F28" s="52"/>
      <c r="G28" s="46"/>
      <c r="H28" s="80"/>
      <c r="I28" s="55">
        <f t="shared" si="1"/>
        <v>0</v>
      </c>
      <c r="J28" s="74">
        <f t="shared" si="5"/>
        <v>0</v>
      </c>
      <c r="K28" s="77">
        <f t="shared" si="2"/>
        <v>0</v>
      </c>
      <c r="L28" s="58"/>
      <c r="M28" s="80"/>
      <c r="N28" s="55">
        <v>2</v>
      </c>
      <c r="O28" s="74">
        <f t="shared" si="3"/>
        <v>0</v>
      </c>
      <c r="P28" s="77">
        <f t="shared" si="0"/>
        <v>0</v>
      </c>
      <c r="Q28" s="3"/>
    </row>
    <row r="29" spans="1:17" ht="18" customHeight="1" x14ac:dyDescent="0.2">
      <c r="A29" s="7">
        <f t="shared" si="4"/>
        <v>7</v>
      </c>
      <c r="B29" s="45"/>
      <c r="C29" s="46"/>
      <c r="D29" s="46"/>
      <c r="E29" s="47"/>
      <c r="F29" s="52"/>
      <c r="G29" s="46"/>
      <c r="H29" s="80"/>
      <c r="I29" s="55">
        <f t="shared" si="1"/>
        <v>0</v>
      </c>
      <c r="J29" s="74">
        <f t="shared" si="5"/>
        <v>0</v>
      </c>
      <c r="K29" s="77">
        <f t="shared" si="2"/>
        <v>0</v>
      </c>
      <c r="L29" s="58"/>
      <c r="M29" s="80"/>
      <c r="N29" s="55">
        <v>2</v>
      </c>
      <c r="O29" s="74">
        <f t="shared" si="3"/>
        <v>0</v>
      </c>
      <c r="P29" s="77">
        <f t="shared" si="0"/>
        <v>0</v>
      </c>
      <c r="Q29" s="3"/>
    </row>
    <row r="30" spans="1:17" ht="18" customHeight="1" x14ac:dyDescent="0.2">
      <c r="A30" s="7">
        <f t="shared" si="4"/>
        <v>8</v>
      </c>
      <c r="B30" s="45"/>
      <c r="C30" s="46"/>
      <c r="D30" s="46"/>
      <c r="E30" s="47"/>
      <c r="F30" s="52"/>
      <c r="G30" s="46"/>
      <c r="H30" s="80"/>
      <c r="I30" s="55">
        <f t="shared" si="1"/>
        <v>0</v>
      </c>
      <c r="J30" s="74">
        <f t="shared" si="5"/>
        <v>0</v>
      </c>
      <c r="K30" s="77">
        <f t="shared" si="2"/>
        <v>0</v>
      </c>
      <c r="L30" s="58"/>
      <c r="M30" s="80"/>
      <c r="N30" s="55">
        <v>2</v>
      </c>
      <c r="O30" s="74">
        <f t="shared" si="3"/>
        <v>0</v>
      </c>
      <c r="P30" s="77">
        <f t="shared" si="0"/>
        <v>0</v>
      </c>
      <c r="Q30" s="3"/>
    </row>
    <row r="31" spans="1:17" ht="18" customHeight="1" x14ac:dyDescent="0.2">
      <c r="A31" s="7">
        <f t="shared" si="4"/>
        <v>9</v>
      </c>
      <c r="B31" s="45"/>
      <c r="C31" s="46"/>
      <c r="D31" s="46"/>
      <c r="E31" s="47"/>
      <c r="F31" s="52"/>
      <c r="G31" s="46"/>
      <c r="H31" s="80"/>
      <c r="I31" s="55">
        <f t="shared" si="1"/>
        <v>0</v>
      </c>
      <c r="J31" s="74">
        <f t="shared" si="5"/>
        <v>0</v>
      </c>
      <c r="K31" s="77">
        <f t="shared" si="2"/>
        <v>0</v>
      </c>
      <c r="L31" s="58"/>
      <c r="M31" s="80"/>
      <c r="N31" s="55">
        <v>2</v>
      </c>
      <c r="O31" s="74">
        <f t="shared" si="3"/>
        <v>0</v>
      </c>
      <c r="P31" s="77">
        <f t="shared" si="0"/>
        <v>0</v>
      </c>
      <c r="Q31" s="3"/>
    </row>
    <row r="32" spans="1:17" ht="18" customHeight="1" x14ac:dyDescent="0.2">
      <c r="A32" s="7">
        <f t="shared" si="4"/>
        <v>10</v>
      </c>
      <c r="B32" s="45"/>
      <c r="C32" s="46"/>
      <c r="D32" s="46"/>
      <c r="E32" s="47"/>
      <c r="F32" s="52"/>
      <c r="G32" s="46"/>
      <c r="H32" s="80"/>
      <c r="I32" s="55">
        <f t="shared" si="1"/>
        <v>0</v>
      </c>
      <c r="J32" s="74">
        <f t="shared" si="5"/>
        <v>0</v>
      </c>
      <c r="K32" s="77">
        <f t="shared" si="2"/>
        <v>0</v>
      </c>
      <c r="L32" s="58"/>
      <c r="M32" s="80"/>
      <c r="N32" s="55">
        <v>2</v>
      </c>
      <c r="O32" s="74">
        <f t="shared" si="3"/>
        <v>0</v>
      </c>
      <c r="P32" s="77">
        <f t="shared" si="0"/>
        <v>0</v>
      </c>
      <c r="Q32" s="3"/>
    </row>
    <row r="33" spans="1:17" ht="18" customHeight="1" x14ac:dyDescent="0.2">
      <c r="A33" s="7">
        <f t="shared" si="4"/>
        <v>11</v>
      </c>
      <c r="B33" s="45"/>
      <c r="C33" s="46"/>
      <c r="D33" s="46"/>
      <c r="E33" s="47"/>
      <c r="F33" s="52"/>
      <c r="G33" s="46"/>
      <c r="H33" s="80"/>
      <c r="I33" s="55">
        <f t="shared" si="1"/>
        <v>0</v>
      </c>
      <c r="J33" s="74">
        <f t="shared" si="5"/>
        <v>0</v>
      </c>
      <c r="K33" s="77">
        <f t="shared" si="2"/>
        <v>0</v>
      </c>
      <c r="L33" s="58"/>
      <c r="M33" s="80"/>
      <c r="N33" s="55">
        <v>2</v>
      </c>
      <c r="O33" s="74">
        <f t="shared" si="3"/>
        <v>0</v>
      </c>
      <c r="P33" s="77">
        <f t="shared" si="0"/>
        <v>0</v>
      </c>
      <c r="Q33" s="3"/>
    </row>
    <row r="34" spans="1:17" ht="18" customHeight="1" x14ac:dyDescent="0.2">
      <c r="A34" s="7">
        <f t="shared" si="4"/>
        <v>12</v>
      </c>
      <c r="B34" s="45"/>
      <c r="C34" s="46"/>
      <c r="D34" s="46"/>
      <c r="E34" s="47"/>
      <c r="F34" s="52"/>
      <c r="G34" s="46"/>
      <c r="H34" s="80"/>
      <c r="I34" s="55">
        <f t="shared" si="1"/>
        <v>0</v>
      </c>
      <c r="J34" s="74">
        <f t="shared" si="5"/>
        <v>0</v>
      </c>
      <c r="K34" s="77">
        <f t="shared" si="2"/>
        <v>0</v>
      </c>
      <c r="L34" s="58"/>
      <c r="M34" s="80"/>
      <c r="N34" s="55">
        <v>2</v>
      </c>
      <c r="O34" s="74">
        <f t="shared" si="3"/>
        <v>0</v>
      </c>
      <c r="P34" s="77">
        <f t="shared" si="0"/>
        <v>0</v>
      </c>
      <c r="Q34" s="3"/>
    </row>
    <row r="35" spans="1:17" ht="18" customHeight="1" x14ac:dyDescent="0.2">
      <c r="A35" s="7">
        <f t="shared" si="4"/>
        <v>13</v>
      </c>
      <c r="B35" s="45"/>
      <c r="C35" s="46"/>
      <c r="D35" s="46"/>
      <c r="E35" s="47"/>
      <c r="F35" s="52"/>
      <c r="G35" s="46"/>
      <c r="H35" s="80"/>
      <c r="I35" s="55">
        <f t="shared" si="1"/>
        <v>0</v>
      </c>
      <c r="J35" s="74">
        <f t="shared" si="5"/>
        <v>0</v>
      </c>
      <c r="K35" s="77">
        <f t="shared" si="2"/>
        <v>0</v>
      </c>
      <c r="L35" s="58"/>
      <c r="M35" s="80"/>
      <c r="N35" s="55">
        <v>2</v>
      </c>
      <c r="O35" s="74">
        <f t="shared" si="3"/>
        <v>0</v>
      </c>
      <c r="P35" s="77">
        <f t="shared" si="0"/>
        <v>0</v>
      </c>
      <c r="Q35" s="3"/>
    </row>
    <row r="36" spans="1:17" ht="18" customHeight="1" x14ac:dyDescent="0.2">
      <c r="A36" s="7">
        <f t="shared" si="4"/>
        <v>14</v>
      </c>
      <c r="B36" s="45"/>
      <c r="C36" s="46"/>
      <c r="D36" s="46"/>
      <c r="E36" s="47"/>
      <c r="F36" s="52"/>
      <c r="G36" s="46"/>
      <c r="H36" s="80"/>
      <c r="I36" s="55">
        <f t="shared" si="1"/>
        <v>0</v>
      </c>
      <c r="J36" s="74">
        <f t="shared" si="5"/>
        <v>0</v>
      </c>
      <c r="K36" s="77">
        <f t="shared" si="2"/>
        <v>0</v>
      </c>
      <c r="L36" s="58"/>
      <c r="M36" s="80"/>
      <c r="N36" s="55">
        <v>2</v>
      </c>
      <c r="O36" s="74">
        <f t="shared" si="3"/>
        <v>0</v>
      </c>
      <c r="P36" s="77">
        <f t="shared" si="0"/>
        <v>0</v>
      </c>
      <c r="Q36" s="3"/>
    </row>
    <row r="37" spans="1:17" ht="18" customHeight="1" x14ac:dyDescent="0.2">
      <c r="A37" s="7">
        <f t="shared" si="4"/>
        <v>15</v>
      </c>
      <c r="B37" s="45"/>
      <c r="C37" s="46"/>
      <c r="D37" s="46"/>
      <c r="E37" s="47"/>
      <c r="F37" s="52"/>
      <c r="G37" s="46"/>
      <c r="H37" s="80"/>
      <c r="I37" s="55">
        <f t="shared" si="1"/>
        <v>0</v>
      </c>
      <c r="J37" s="74">
        <f t="shared" si="5"/>
        <v>0</v>
      </c>
      <c r="K37" s="77">
        <f t="shared" si="2"/>
        <v>0</v>
      </c>
      <c r="L37" s="58"/>
      <c r="M37" s="80"/>
      <c r="N37" s="55">
        <v>2</v>
      </c>
      <c r="O37" s="74">
        <f t="shared" si="3"/>
        <v>0</v>
      </c>
      <c r="P37" s="77">
        <f t="shared" si="0"/>
        <v>0</v>
      </c>
      <c r="Q37" s="3"/>
    </row>
    <row r="38" spans="1:17" ht="18" customHeight="1" x14ac:dyDescent="0.2">
      <c r="A38" s="7">
        <f t="shared" si="4"/>
        <v>16</v>
      </c>
      <c r="B38" s="45"/>
      <c r="C38" s="46"/>
      <c r="D38" s="46"/>
      <c r="E38" s="47"/>
      <c r="F38" s="52"/>
      <c r="G38" s="46"/>
      <c r="H38" s="80"/>
      <c r="I38" s="55">
        <f t="shared" si="1"/>
        <v>0</v>
      </c>
      <c r="J38" s="74">
        <f t="shared" si="5"/>
        <v>0</v>
      </c>
      <c r="K38" s="77">
        <f t="shared" si="2"/>
        <v>0</v>
      </c>
      <c r="L38" s="58"/>
      <c r="M38" s="80"/>
      <c r="N38" s="55">
        <v>2</v>
      </c>
      <c r="O38" s="74">
        <f t="shared" si="3"/>
        <v>0</v>
      </c>
      <c r="P38" s="77">
        <f t="shared" si="0"/>
        <v>0</v>
      </c>
      <c r="Q38" s="3"/>
    </row>
    <row r="39" spans="1:17" ht="18" customHeight="1" x14ac:dyDescent="0.2">
      <c r="A39" s="7">
        <f t="shared" si="4"/>
        <v>17</v>
      </c>
      <c r="B39" s="45"/>
      <c r="C39" s="46"/>
      <c r="D39" s="46"/>
      <c r="E39" s="47"/>
      <c r="F39" s="52"/>
      <c r="G39" s="46"/>
      <c r="H39" s="80"/>
      <c r="I39" s="55">
        <f t="shared" si="1"/>
        <v>0</v>
      </c>
      <c r="J39" s="74">
        <f t="shared" si="5"/>
        <v>0</v>
      </c>
      <c r="K39" s="77">
        <f t="shared" si="2"/>
        <v>0</v>
      </c>
      <c r="L39" s="58"/>
      <c r="M39" s="80"/>
      <c r="N39" s="55">
        <v>2</v>
      </c>
      <c r="O39" s="74">
        <f t="shared" si="3"/>
        <v>0</v>
      </c>
      <c r="P39" s="77">
        <f t="shared" si="0"/>
        <v>0</v>
      </c>
      <c r="Q39" s="3"/>
    </row>
    <row r="40" spans="1:17" ht="18" customHeight="1" x14ac:dyDescent="0.2">
      <c r="A40" s="7">
        <f t="shared" si="4"/>
        <v>18</v>
      </c>
      <c r="B40" s="45"/>
      <c r="C40" s="46"/>
      <c r="D40" s="46"/>
      <c r="E40" s="47"/>
      <c r="F40" s="52"/>
      <c r="G40" s="46"/>
      <c r="H40" s="80"/>
      <c r="I40" s="55">
        <f t="shared" si="1"/>
        <v>0</v>
      </c>
      <c r="J40" s="74">
        <f t="shared" si="5"/>
        <v>0</v>
      </c>
      <c r="K40" s="77">
        <f t="shared" si="2"/>
        <v>0</v>
      </c>
      <c r="L40" s="58"/>
      <c r="M40" s="80"/>
      <c r="N40" s="55">
        <v>2</v>
      </c>
      <c r="O40" s="74">
        <f t="shared" si="3"/>
        <v>0</v>
      </c>
      <c r="P40" s="77">
        <f t="shared" si="0"/>
        <v>0</v>
      </c>
      <c r="Q40" s="3"/>
    </row>
    <row r="41" spans="1:17" ht="18" customHeight="1" x14ac:dyDescent="0.2">
      <c r="A41" s="7">
        <f t="shared" si="4"/>
        <v>19</v>
      </c>
      <c r="B41" s="45"/>
      <c r="C41" s="46"/>
      <c r="D41" s="46"/>
      <c r="E41" s="47"/>
      <c r="F41" s="52"/>
      <c r="G41" s="46"/>
      <c r="H41" s="80"/>
      <c r="I41" s="55">
        <f t="shared" si="1"/>
        <v>0</v>
      </c>
      <c r="J41" s="74">
        <f t="shared" si="5"/>
        <v>0</v>
      </c>
      <c r="K41" s="77">
        <f t="shared" si="2"/>
        <v>0</v>
      </c>
      <c r="L41" s="58"/>
      <c r="M41" s="80"/>
      <c r="N41" s="55">
        <v>2</v>
      </c>
      <c r="O41" s="74">
        <f t="shared" si="3"/>
        <v>0</v>
      </c>
      <c r="P41" s="77">
        <f t="shared" si="0"/>
        <v>0</v>
      </c>
      <c r="Q41" s="3"/>
    </row>
    <row r="42" spans="1:17" ht="18" customHeight="1" x14ac:dyDescent="0.2">
      <c r="A42" s="7">
        <f t="shared" si="4"/>
        <v>20</v>
      </c>
      <c r="B42" s="45"/>
      <c r="C42" s="46"/>
      <c r="D42" s="46"/>
      <c r="E42" s="47"/>
      <c r="F42" s="52"/>
      <c r="G42" s="46"/>
      <c r="H42" s="80"/>
      <c r="I42" s="55">
        <f t="shared" si="1"/>
        <v>0</v>
      </c>
      <c r="J42" s="74">
        <f t="shared" si="5"/>
        <v>0</v>
      </c>
      <c r="K42" s="77">
        <f t="shared" si="2"/>
        <v>0</v>
      </c>
      <c r="L42" s="58"/>
      <c r="M42" s="80"/>
      <c r="N42" s="55">
        <v>2</v>
      </c>
      <c r="O42" s="74">
        <f t="shared" si="3"/>
        <v>0</v>
      </c>
      <c r="P42" s="77">
        <f t="shared" si="0"/>
        <v>0</v>
      </c>
      <c r="Q42" s="3"/>
    </row>
    <row r="43" spans="1:17" ht="18" customHeight="1" x14ac:dyDescent="0.2">
      <c r="A43" s="7">
        <f t="shared" si="4"/>
        <v>21</v>
      </c>
      <c r="B43" s="45"/>
      <c r="C43" s="46"/>
      <c r="D43" s="46"/>
      <c r="E43" s="47"/>
      <c r="F43" s="52"/>
      <c r="G43" s="46"/>
      <c r="H43" s="80"/>
      <c r="I43" s="55">
        <f t="shared" si="1"/>
        <v>0</v>
      </c>
      <c r="J43" s="74">
        <f t="shared" si="5"/>
        <v>0</v>
      </c>
      <c r="K43" s="77">
        <f t="shared" si="2"/>
        <v>0</v>
      </c>
      <c r="L43" s="58"/>
      <c r="M43" s="80"/>
      <c r="N43" s="55">
        <v>2</v>
      </c>
      <c r="O43" s="74">
        <f t="shared" si="3"/>
        <v>0</v>
      </c>
      <c r="P43" s="77">
        <f t="shared" si="0"/>
        <v>0</v>
      </c>
      <c r="Q43" s="3"/>
    </row>
    <row r="44" spans="1:17" ht="18" customHeight="1" x14ac:dyDescent="0.2">
      <c r="A44" s="7">
        <f t="shared" si="4"/>
        <v>22</v>
      </c>
      <c r="B44" s="45"/>
      <c r="C44" s="46"/>
      <c r="D44" s="46"/>
      <c r="E44" s="47"/>
      <c r="F44" s="52"/>
      <c r="G44" s="46"/>
      <c r="H44" s="80"/>
      <c r="I44" s="55">
        <f t="shared" si="1"/>
        <v>0</v>
      </c>
      <c r="J44" s="74">
        <f t="shared" si="5"/>
        <v>0</v>
      </c>
      <c r="K44" s="77">
        <f t="shared" si="2"/>
        <v>0</v>
      </c>
      <c r="L44" s="58"/>
      <c r="M44" s="80"/>
      <c r="N44" s="55">
        <v>2</v>
      </c>
      <c r="O44" s="74">
        <f t="shared" si="3"/>
        <v>0</v>
      </c>
      <c r="P44" s="77">
        <f t="shared" si="0"/>
        <v>0</v>
      </c>
      <c r="Q44" s="3"/>
    </row>
    <row r="45" spans="1:17" ht="18" customHeight="1" x14ac:dyDescent="0.2">
      <c r="A45" s="7">
        <f t="shared" si="4"/>
        <v>23</v>
      </c>
      <c r="B45" s="45"/>
      <c r="C45" s="46"/>
      <c r="D45" s="46"/>
      <c r="E45" s="47"/>
      <c r="F45" s="52"/>
      <c r="G45" s="46"/>
      <c r="H45" s="80"/>
      <c r="I45" s="55">
        <f t="shared" si="1"/>
        <v>0</v>
      </c>
      <c r="J45" s="74">
        <f t="shared" si="5"/>
        <v>0</v>
      </c>
      <c r="K45" s="77">
        <f t="shared" si="2"/>
        <v>0</v>
      </c>
      <c r="L45" s="58"/>
      <c r="M45" s="80"/>
      <c r="N45" s="55">
        <v>2</v>
      </c>
      <c r="O45" s="74">
        <f t="shared" si="3"/>
        <v>0</v>
      </c>
      <c r="P45" s="77">
        <f t="shared" si="0"/>
        <v>0</v>
      </c>
      <c r="Q45" s="3"/>
    </row>
    <row r="46" spans="1:17" ht="18" customHeight="1" x14ac:dyDescent="0.2">
      <c r="A46" s="7">
        <f t="shared" si="4"/>
        <v>24</v>
      </c>
      <c r="B46" s="45"/>
      <c r="C46" s="46"/>
      <c r="D46" s="46"/>
      <c r="E46" s="47"/>
      <c r="F46" s="52"/>
      <c r="G46" s="46"/>
      <c r="H46" s="80"/>
      <c r="I46" s="55">
        <f t="shared" si="1"/>
        <v>0</v>
      </c>
      <c r="J46" s="74">
        <f t="shared" si="5"/>
        <v>0</v>
      </c>
      <c r="K46" s="77">
        <f t="shared" si="2"/>
        <v>0</v>
      </c>
      <c r="L46" s="58"/>
      <c r="M46" s="80"/>
      <c r="N46" s="55">
        <v>2</v>
      </c>
      <c r="O46" s="74">
        <f t="shared" si="3"/>
        <v>0</v>
      </c>
      <c r="P46" s="77">
        <f t="shared" si="0"/>
        <v>0</v>
      </c>
      <c r="Q46" s="3"/>
    </row>
    <row r="47" spans="1:17" ht="18" customHeight="1" x14ac:dyDescent="0.2">
      <c r="A47" s="7">
        <f t="shared" si="4"/>
        <v>25</v>
      </c>
      <c r="B47" s="45"/>
      <c r="C47" s="46"/>
      <c r="D47" s="46"/>
      <c r="E47" s="47"/>
      <c r="F47" s="52"/>
      <c r="G47" s="46"/>
      <c r="H47" s="80"/>
      <c r="I47" s="55">
        <f t="shared" si="1"/>
        <v>0</v>
      </c>
      <c r="J47" s="74">
        <f t="shared" si="5"/>
        <v>0</v>
      </c>
      <c r="K47" s="77">
        <f t="shared" si="2"/>
        <v>0</v>
      </c>
      <c r="L47" s="58"/>
      <c r="M47" s="80"/>
      <c r="N47" s="55">
        <v>2</v>
      </c>
      <c r="O47" s="74">
        <f t="shared" si="3"/>
        <v>0</v>
      </c>
      <c r="P47" s="77">
        <f t="shared" si="0"/>
        <v>0</v>
      </c>
      <c r="Q47" s="3"/>
    </row>
    <row r="48" spans="1:17" ht="18" customHeight="1" x14ac:dyDescent="0.2">
      <c r="A48" s="7">
        <f t="shared" si="4"/>
        <v>26</v>
      </c>
      <c r="B48" s="45"/>
      <c r="C48" s="46"/>
      <c r="D48" s="46"/>
      <c r="E48" s="47"/>
      <c r="F48" s="52"/>
      <c r="G48" s="46"/>
      <c r="H48" s="80"/>
      <c r="I48" s="55">
        <f t="shared" si="1"/>
        <v>0</v>
      </c>
      <c r="J48" s="74">
        <f t="shared" si="5"/>
        <v>0</v>
      </c>
      <c r="K48" s="77">
        <f t="shared" si="2"/>
        <v>0</v>
      </c>
      <c r="L48" s="58"/>
      <c r="M48" s="80"/>
      <c r="N48" s="55">
        <v>2</v>
      </c>
      <c r="O48" s="74">
        <f t="shared" si="3"/>
        <v>0</v>
      </c>
      <c r="P48" s="77">
        <f t="shared" si="0"/>
        <v>0</v>
      </c>
      <c r="Q48" s="3"/>
    </row>
    <row r="49" spans="1:17" ht="18" customHeight="1" x14ac:dyDescent="0.2">
      <c r="A49" s="7">
        <f t="shared" si="4"/>
        <v>27</v>
      </c>
      <c r="B49" s="45"/>
      <c r="C49" s="46"/>
      <c r="D49" s="46"/>
      <c r="E49" s="47"/>
      <c r="F49" s="52"/>
      <c r="G49" s="46"/>
      <c r="H49" s="80"/>
      <c r="I49" s="55">
        <f t="shared" si="1"/>
        <v>0</v>
      </c>
      <c r="J49" s="74">
        <f t="shared" si="5"/>
        <v>0</v>
      </c>
      <c r="K49" s="77">
        <f t="shared" si="2"/>
        <v>0</v>
      </c>
      <c r="L49" s="58"/>
      <c r="M49" s="80"/>
      <c r="N49" s="55">
        <v>2</v>
      </c>
      <c r="O49" s="74">
        <f t="shared" si="3"/>
        <v>0</v>
      </c>
      <c r="P49" s="77">
        <f t="shared" si="0"/>
        <v>0</v>
      </c>
      <c r="Q49" s="3"/>
    </row>
    <row r="50" spans="1:17" ht="18" customHeight="1" x14ac:dyDescent="0.2">
      <c r="A50" s="7">
        <f t="shared" si="4"/>
        <v>28</v>
      </c>
      <c r="B50" s="45"/>
      <c r="C50" s="46"/>
      <c r="D50" s="46"/>
      <c r="E50" s="47"/>
      <c r="F50" s="52"/>
      <c r="G50" s="46"/>
      <c r="H50" s="80"/>
      <c r="I50" s="55">
        <f t="shared" si="1"/>
        <v>0</v>
      </c>
      <c r="J50" s="74">
        <f t="shared" si="5"/>
        <v>0</v>
      </c>
      <c r="K50" s="77">
        <f t="shared" si="2"/>
        <v>0</v>
      </c>
      <c r="L50" s="58"/>
      <c r="M50" s="80"/>
      <c r="N50" s="55">
        <v>2</v>
      </c>
      <c r="O50" s="74">
        <f t="shared" si="3"/>
        <v>0</v>
      </c>
      <c r="P50" s="77">
        <f t="shared" si="0"/>
        <v>0</v>
      </c>
      <c r="Q50" s="3"/>
    </row>
    <row r="51" spans="1:17" ht="18" customHeight="1" x14ac:dyDescent="0.2">
      <c r="A51" s="7">
        <f t="shared" si="4"/>
        <v>29</v>
      </c>
      <c r="B51" s="45"/>
      <c r="C51" s="46"/>
      <c r="D51" s="46"/>
      <c r="E51" s="47"/>
      <c r="F51" s="52"/>
      <c r="G51" s="46"/>
      <c r="H51" s="80"/>
      <c r="I51" s="55">
        <f t="shared" si="1"/>
        <v>0</v>
      </c>
      <c r="J51" s="74">
        <f t="shared" si="5"/>
        <v>0</v>
      </c>
      <c r="K51" s="77">
        <f t="shared" si="2"/>
        <v>0</v>
      </c>
      <c r="L51" s="58"/>
      <c r="M51" s="80"/>
      <c r="N51" s="55">
        <v>2</v>
      </c>
      <c r="O51" s="74">
        <f t="shared" si="3"/>
        <v>0</v>
      </c>
      <c r="P51" s="77">
        <f t="shared" si="0"/>
        <v>0</v>
      </c>
      <c r="Q51" s="3"/>
    </row>
    <row r="52" spans="1:17" ht="18" customHeight="1" x14ac:dyDescent="0.2">
      <c r="A52" s="7">
        <f t="shared" si="4"/>
        <v>30</v>
      </c>
      <c r="B52" s="45"/>
      <c r="C52" s="46"/>
      <c r="D52" s="46"/>
      <c r="E52" s="47"/>
      <c r="F52" s="52"/>
      <c r="G52" s="46"/>
      <c r="H52" s="80"/>
      <c r="I52" s="55">
        <f t="shared" si="1"/>
        <v>0</v>
      </c>
      <c r="J52" s="74">
        <f t="shared" si="5"/>
        <v>0</v>
      </c>
      <c r="K52" s="77">
        <f t="shared" si="2"/>
        <v>0</v>
      </c>
      <c r="L52" s="58"/>
      <c r="M52" s="80"/>
      <c r="N52" s="55">
        <v>2</v>
      </c>
      <c r="O52" s="74">
        <f t="shared" si="3"/>
        <v>0</v>
      </c>
      <c r="P52" s="77">
        <f t="shared" si="0"/>
        <v>0</v>
      </c>
      <c r="Q52" s="3"/>
    </row>
    <row r="53" spans="1:17" ht="18" customHeight="1" x14ac:dyDescent="0.2">
      <c r="A53" s="7">
        <f t="shared" si="4"/>
        <v>31</v>
      </c>
      <c r="B53" s="45"/>
      <c r="C53" s="46"/>
      <c r="D53" s="46"/>
      <c r="E53" s="47"/>
      <c r="F53" s="52"/>
      <c r="G53" s="46"/>
      <c r="H53" s="80"/>
      <c r="I53" s="55">
        <f t="shared" si="1"/>
        <v>0</v>
      </c>
      <c r="J53" s="74">
        <f t="shared" si="5"/>
        <v>0</v>
      </c>
      <c r="K53" s="77">
        <f t="shared" si="2"/>
        <v>0</v>
      </c>
      <c r="L53" s="58"/>
      <c r="M53" s="80"/>
      <c r="N53" s="55">
        <v>2</v>
      </c>
      <c r="O53" s="74">
        <f t="shared" si="3"/>
        <v>0</v>
      </c>
      <c r="P53" s="77">
        <f t="shared" si="0"/>
        <v>0</v>
      </c>
      <c r="Q53" s="3"/>
    </row>
    <row r="54" spans="1:17" ht="18" customHeight="1" x14ac:dyDescent="0.2">
      <c r="A54" s="7">
        <f t="shared" si="4"/>
        <v>32</v>
      </c>
      <c r="B54" s="45"/>
      <c r="C54" s="46"/>
      <c r="D54" s="46"/>
      <c r="E54" s="47"/>
      <c r="F54" s="52"/>
      <c r="G54" s="46"/>
      <c r="H54" s="80"/>
      <c r="I54" s="55">
        <f t="shared" si="1"/>
        <v>0</v>
      </c>
      <c r="J54" s="74">
        <f t="shared" si="5"/>
        <v>0</v>
      </c>
      <c r="K54" s="77">
        <f t="shared" si="2"/>
        <v>0</v>
      </c>
      <c r="L54" s="58"/>
      <c r="M54" s="80"/>
      <c r="N54" s="55">
        <v>2</v>
      </c>
      <c r="O54" s="74">
        <f t="shared" si="3"/>
        <v>0</v>
      </c>
      <c r="P54" s="77">
        <f t="shared" si="0"/>
        <v>0</v>
      </c>
      <c r="Q54" s="3"/>
    </row>
    <row r="55" spans="1:17" ht="18" customHeight="1" x14ac:dyDescent="0.2">
      <c r="A55" s="7">
        <f t="shared" si="4"/>
        <v>33</v>
      </c>
      <c r="B55" s="45"/>
      <c r="C55" s="46"/>
      <c r="D55" s="46"/>
      <c r="E55" s="47"/>
      <c r="F55" s="52"/>
      <c r="G55" s="46"/>
      <c r="H55" s="80"/>
      <c r="I55" s="55">
        <f t="shared" si="1"/>
        <v>0</v>
      </c>
      <c r="J55" s="74">
        <f t="shared" si="5"/>
        <v>0</v>
      </c>
      <c r="K55" s="77">
        <f t="shared" si="2"/>
        <v>0</v>
      </c>
      <c r="L55" s="58"/>
      <c r="M55" s="80"/>
      <c r="N55" s="55">
        <v>2</v>
      </c>
      <c r="O55" s="74">
        <f t="shared" si="3"/>
        <v>0</v>
      </c>
      <c r="P55" s="77">
        <f t="shared" ref="P55:P72" si="6">E55*L55*M55*8</f>
        <v>0</v>
      </c>
      <c r="Q55" s="3"/>
    </row>
    <row r="56" spans="1:17" ht="18" customHeight="1" x14ac:dyDescent="0.2">
      <c r="A56" s="7">
        <f t="shared" si="4"/>
        <v>34</v>
      </c>
      <c r="B56" s="45"/>
      <c r="C56" s="46"/>
      <c r="D56" s="46"/>
      <c r="E56" s="47"/>
      <c r="F56" s="52"/>
      <c r="G56" s="46"/>
      <c r="H56" s="80"/>
      <c r="I56" s="55">
        <f t="shared" si="1"/>
        <v>0</v>
      </c>
      <c r="J56" s="74">
        <f t="shared" si="5"/>
        <v>0</v>
      </c>
      <c r="K56" s="77">
        <f t="shared" si="2"/>
        <v>0</v>
      </c>
      <c r="L56" s="58"/>
      <c r="M56" s="80"/>
      <c r="N56" s="55">
        <v>2</v>
      </c>
      <c r="O56" s="74">
        <f t="shared" si="3"/>
        <v>0</v>
      </c>
      <c r="P56" s="77">
        <f t="shared" si="6"/>
        <v>0</v>
      </c>
      <c r="Q56" s="3"/>
    </row>
    <row r="57" spans="1:17" ht="18" customHeight="1" x14ac:dyDescent="0.2">
      <c r="A57" s="7">
        <f t="shared" si="4"/>
        <v>35</v>
      </c>
      <c r="B57" s="45"/>
      <c r="C57" s="46"/>
      <c r="D57" s="46"/>
      <c r="E57" s="47"/>
      <c r="F57" s="52"/>
      <c r="G57" s="46"/>
      <c r="H57" s="80"/>
      <c r="I57" s="55">
        <f t="shared" si="1"/>
        <v>0</v>
      </c>
      <c r="J57" s="74">
        <f t="shared" si="5"/>
        <v>0</v>
      </c>
      <c r="K57" s="77">
        <f t="shared" si="2"/>
        <v>0</v>
      </c>
      <c r="L57" s="58"/>
      <c r="M57" s="80"/>
      <c r="N57" s="55">
        <v>2</v>
      </c>
      <c r="O57" s="74">
        <f t="shared" si="3"/>
        <v>0</v>
      </c>
      <c r="P57" s="77">
        <f t="shared" si="6"/>
        <v>0</v>
      </c>
      <c r="Q57" s="3"/>
    </row>
    <row r="58" spans="1:17" ht="18" customHeight="1" x14ac:dyDescent="0.2">
      <c r="A58" s="7">
        <f t="shared" si="4"/>
        <v>36</v>
      </c>
      <c r="B58" s="45"/>
      <c r="C58" s="46"/>
      <c r="D58" s="46"/>
      <c r="E58" s="47"/>
      <c r="F58" s="52"/>
      <c r="G58" s="46"/>
      <c r="H58" s="80"/>
      <c r="I58" s="55">
        <f t="shared" si="1"/>
        <v>0</v>
      </c>
      <c r="J58" s="74">
        <f t="shared" si="5"/>
        <v>0</v>
      </c>
      <c r="K58" s="77">
        <f t="shared" si="2"/>
        <v>0</v>
      </c>
      <c r="L58" s="58"/>
      <c r="M58" s="80"/>
      <c r="N58" s="55">
        <v>2</v>
      </c>
      <c r="O58" s="74">
        <f t="shared" si="3"/>
        <v>0</v>
      </c>
      <c r="P58" s="77">
        <f t="shared" si="6"/>
        <v>0</v>
      </c>
      <c r="Q58" s="3"/>
    </row>
    <row r="59" spans="1:17" ht="18" customHeight="1" x14ac:dyDescent="0.2">
      <c r="A59" s="7">
        <f t="shared" si="4"/>
        <v>37</v>
      </c>
      <c r="B59" s="45"/>
      <c r="C59" s="46"/>
      <c r="D59" s="46"/>
      <c r="E59" s="47"/>
      <c r="F59" s="52"/>
      <c r="G59" s="46"/>
      <c r="H59" s="80"/>
      <c r="I59" s="55">
        <f t="shared" si="1"/>
        <v>0</v>
      </c>
      <c r="J59" s="74">
        <f t="shared" si="5"/>
        <v>0</v>
      </c>
      <c r="K59" s="77">
        <f t="shared" si="2"/>
        <v>0</v>
      </c>
      <c r="L59" s="58"/>
      <c r="M59" s="80"/>
      <c r="N59" s="55">
        <v>2</v>
      </c>
      <c r="O59" s="74">
        <f t="shared" si="3"/>
        <v>0</v>
      </c>
      <c r="P59" s="77">
        <f t="shared" si="6"/>
        <v>0</v>
      </c>
      <c r="Q59" s="3"/>
    </row>
    <row r="60" spans="1:17" ht="18" customHeight="1" x14ac:dyDescent="0.2">
      <c r="A60" s="7">
        <f t="shared" si="4"/>
        <v>38</v>
      </c>
      <c r="B60" s="45"/>
      <c r="C60" s="46"/>
      <c r="D60" s="46"/>
      <c r="E60" s="47"/>
      <c r="F60" s="52"/>
      <c r="G60" s="46"/>
      <c r="H60" s="80"/>
      <c r="I60" s="55">
        <f t="shared" si="1"/>
        <v>0</v>
      </c>
      <c r="J60" s="74">
        <f t="shared" si="5"/>
        <v>0</v>
      </c>
      <c r="K60" s="77">
        <f t="shared" si="2"/>
        <v>0</v>
      </c>
      <c r="L60" s="58"/>
      <c r="M60" s="80"/>
      <c r="N60" s="55">
        <v>2</v>
      </c>
      <c r="O60" s="74">
        <f t="shared" si="3"/>
        <v>0</v>
      </c>
      <c r="P60" s="77">
        <f t="shared" si="6"/>
        <v>0</v>
      </c>
      <c r="Q60" s="3"/>
    </row>
    <row r="61" spans="1:17" ht="18" customHeight="1" x14ac:dyDescent="0.2">
      <c r="A61" s="7">
        <f t="shared" si="4"/>
        <v>39</v>
      </c>
      <c r="B61" s="45"/>
      <c r="C61" s="46"/>
      <c r="D61" s="46"/>
      <c r="E61" s="47"/>
      <c r="F61" s="52"/>
      <c r="G61" s="46"/>
      <c r="H61" s="80"/>
      <c r="I61" s="55">
        <f t="shared" si="1"/>
        <v>0</v>
      </c>
      <c r="J61" s="74">
        <f t="shared" si="5"/>
        <v>0</v>
      </c>
      <c r="K61" s="77">
        <f t="shared" si="2"/>
        <v>0</v>
      </c>
      <c r="L61" s="58"/>
      <c r="M61" s="80"/>
      <c r="N61" s="55">
        <v>2</v>
      </c>
      <c r="O61" s="74">
        <f t="shared" si="3"/>
        <v>0</v>
      </c>
      <c r="P61" s="77">
        <f t="shared" si="6"/>
        <v>0</v>
      </c>
      <c r="Q61" s="3"/>
    </row>
    <row r="62" spans="1:17" ht="18" customHeight="1" x14ac:dyDescent="0.2">
      <c r="A62" s="7">
        <f t="shared" si="4"/>
        <v>40</v>
      </c>
      <c r="B62" s="45"/>
      <c r="C62" s="46"/>
      <c r="D62" s="46"/>
      <c r="E62" s="47"/>
      <c r="F62" s="52"/>
      <c r="G62" s="46"/>
      <c r="H62" s="80"/>
      <c r="I62" s="55">
        <f t="shared" si="1"/>
        <v>0</v>
      </c>
      <c r="J62" s="74">
        <f t="shared" si="5"/>
        <v>0</v>
      </c>
      <c r="K62" s="77">
        <f t="shared" si="2"/>
        <v>0</v>
      </c>
      <c r="L62" s="58"/>
      <c r="M62" s="80"/>
      <c r="N62" s="55">
        <v>2</v>
      </c>
      <c r="O62" s="74">
        <f t="shared" si="3"/>
        <v>0</v>
      </c>
      <c r="P62" s="77">
        <f t="shared" si="6"/>
        <v>0</v>
      </c>
      <c r="Q62" s="3"/>
    </row>
    <row r="63" spans="1:17" ht="18" customHeight="1" x14ac:dyDescent="0.2">
      <c r="A63" s="7">
        <f t="shared" si="4"/>
        <v>41</v>
      </c>
      <c r="B63" s="45"/>
      <c r="C63" s="46"/>
      <c r="D63" s="46"/>
      <c r="E63" s="47"/>
      <c r="F63" s="52"/>
      <c r="G63" s="46"/>
      <c r="H63" s="80"/>
      <c r="I63" s="55">
        <f t="shared" si="1"/>
        <v>0</v>
      </c>
      <c r="J63" s="74">
        <f t="shared" si="5"/>
        <v>0</v>
      </c>
      <c r="K63" s="77">
        <f t="shared" si="2"/>
        <v>0</v>
      </c>
      <c r="L63" s="58"/>
      <c r="M63" s="80"/>
      <c r="N63" s="55">
        <v>2</v>
      </c>
      <c r="O63" s="74">
        <f t="shared" si="3"/>
        <v>0</v>
      </c>
      <c r="P63" s="77">
        <f t="shared" si="6"/>
        <v>0</v>
      </c>
      <c r="Q63" s="3"/>
    </row>
    <row r="64" spans="1:17" ht="18" customHeight="1" x14ac:dyDescent="0.2">
      <c r="A64" s="7">
        <f t="shared" si="4"/>
        <v>42</v>
      </c>
      <c r="B64" s="45"/>
      <c r="C64" s="46"/>
      <c r="D64" s="46"/>
      <c r="E64" s="47"/>
      <c r="F64" s="52"/>
      <c r="G64" s="46"/>
      <c r="H64" s="80"/>
      <c r="I64" s="55">
        <f t="shared" si="1"/>
        <v>0</v>
      </c>
      <c r="J64" s="74">
        <f t="shared" si="5"/>
        <v>0</v>
      </c>
      <c r="K64" s="77">
        <f t="shared" si="2"/>
        <v>0</v>
      </c>
      <c r="L64" s="58"/>
      <c r="M64" s="80"/>
      <c r="N64" s="55">
        <v>2</v>
      </c>
      <c r="O64" s="74">
        <f t="shared" si="3"/>
        <v>0</v>
      </c>
      <c r="P64" s="77">
        <f t="shared" si="6"/>
        <v>0</v>
      </c>
      <c r="Q64" s="3"/>
    </row>
    <row r="65" spans="1:17" ht="18" customHeight="1" x14ac:dyDescent="0.2">
      <c r="A65" s="7">
        <f t="shared" si="4"/>
        <v>43</v>
      </c>
      <c r="B65" s="45"/>
      <c r="C65" s="46"/>
      <c r="D65" s="46"/>
      <c r="E65" s="47"/>
      <c r="F65" s="52"/>
      <c r="G65" s="46"/>
      <c r="H65" s="80"/>
      <c r="I65" s="55">
        <f t="shared" si="1"/>
        <v>0</v>
      </c>
      <c r="J65" s="74">
        <f t="shared" si="5"/>
        <v>0</v>
      </c>
      <c r="K65" s="77">
        <f t="shared" si="2"/>
        <v>0</v>
      </c>
      <c r="L65" s="58"/>
      <c r="M65" s="80"/>
      <c r="N65" s="55">
        <v>2</v>
      </c>
      <c r="O65" s="74">
        <f t="shared" si="3"/>
        <v>0</v>
      </c>
      <c r="P65" s="77">
        <f t="shared" si="6"/>
        <v>0</v>
      </c>
      <c r="Q65" s="3"/>
    </row>
    <row r="66" spans="1:17" ht="18" customHeight="1" x14ac:dyDescent="0.2">
      <c r="A66" s="7">
        <f t="shared" si="4"/>
        <v>44</v>
      </c>
      <c r="B66" s="45"/>
      <c r="C66" s="46"/>
      <c r="D66" s="46"/>
      <c r="E66" s="47"/>
      <c r="F66" s="52"/>
      <c r="G66" s="46"/>
      <c r="H66" s="80"/>
      <c r="I66" s="55">
        <f t="shared" si="1"/>
        <v>0</v>
      </c>
      <c r="J66" s="74">
        <f t="shared" si="5"/>
        <v>0</v>
      </c>
      <c r="K66" s="77">
        <f t="shared" si="2"/>
        <v>0</v>
      </c>
      <c r="L66" s="58"/>
      <c r="M66" s="80"/>
      <c r="N66" s="55">
        <v>2</v>
      </c>
      <c r="O66" s="74">
        <f t="shared" si="3"/>
        <v>0</v>
      </c>
      <c r="P66" s="77">
        <f t="shared" si="6"/>
        <v>0</v>
      </c>
      <c r="Q66" s="3"/>
    </row>
    <row r="67" spans="1:17" ht="18" customHeight="1" x14ac:dyDescent="0.2">
      <c r="A67" s="7">
        <f t="shared" si="4"/>
        <v>45</v>
      </c>
      <c r="B67" s="45"/>
      <c r="C67" s="46"/>
      <c r="D67" s="46"/>
      <c r="E67" s="47"/>
      <c r="F67" s="52"/>
      <c r="G67" s="46"/>
      <c r="H67" s="80"/>
      <c r="I67" s="55">
        <f t="shared" si="1"/>
        <v>0</v>
      </c>
      <c r="J67" s="74">
        <f t="shared" si="5"/>
        <v>0</v>
      </c>
      <c r="K67" s="77">
        <f t="shared" si="2"/>
        <v>0</v>
      </c>
      <c r="L67" s="58"/>
      <c r="M67" s="80"/>
      <c r="N67" s="55">
        <v>2</v>
      </c>
      <c r="O67" s="74">
        <f t="shared" si="3"/>
        <v>0</v>
      </c>
      <c r="P67" s="77">
        <f t="shared" si="6"/>
        <v>0</v>
      </c>
      <c r="Q67" s="3"/>
    </row>
    <row r="68" spans="1:17" ht="18" customHeight="1" x14ac:dyDescent="0.2">
      <c r="A68" s="7">
        <f t="shared" si="4"/>
        <v>46</v>
      </c>
      <c r="B68" s="45"/>
      <c r="C68" s="46"/>
      <c r="D68" s="46"/>
      <c r="E68" s="47"/>
      <c r="F68" s="52"/>
      <c r="G68" s="46"/>
      <c r="H68" s="80"/>
      <c r="I68" s="55">
        <f t="shared" si="1"/>
        <v>0</v>
      </c>
      <c r="J68" s="74">
        <f t="shared" si="5"/>
        <v>0</v>
      </c>
      <c r="K68" s="77">
        <f t="shared" si="2"/>
        <v>0</v>
      </c>
      <c r="L68" s="58"/>
      <c r="M68" s="80"/>
      <c r="N68" s="55">
        <v>2</v>
      </c>
      <c r="O68" s="74">
        <f t="shared" si="3"/>
        <v>0</v>
      </c>
      <c r="P68" s="77">
        <f t="shared" si="6"/>
        <v>0</v>
      </c>
      <c r="Q68" s="3"/>
    </row>
    <row r="69" spans="1:17" ht="18" customHeight="1" x14ac:dyDescent="0.2">
      <c r="A69" s="7">
        <f t="shared" si="4"/>
        <v>47</v>
      </c>
      <c r="B69" s="45"/>
      <c r="C69" s="46"/>
      <c r="D69" s="46"/>
      <c r="E69" s="47"/>
      <c r="F69" s="52"/>
      <c r="G69" s="46"/>
      <c r="H69" s="80"/>
      <c r="I69" s="55">
        <f t="shared" si="1"/>
        <v>0</v>
      </c>
      <c r="J69" s="74">
        <f t="shared" si="5"/>
        <v>0</v>
      </c>
      <c r="K69" s="77">
        <f t="shared" si="2"/>
        <v>0</v>
      </c>
      <c r="L69" s="58"/>
      <c r="M69" s="80"/>
      <c r="N69" s="55">
        <v>2</v>
      </c>
      <c r="O69" s="74">
        <f t="shared" si="3"/>
        <v>0</v>
      </c>
      <c r="P69" s="77">
        <f t="shared" si="6"/>
        <v>0</v>
      </c>
      <c r="Q69" s="3"/>
    </row>
    <row r="70" spans="1:17" ht="18" customHeight="1" x14ac:dyDescent="0.2">
      <c r="A70" s="7">
        <f t="shared" si="4"/>
        <v>48</v>
      </c>
      <c r="B70" s="45"/>
      <c r="C70" s="46"/>
      <c r="D70" s="46"/>
      <c r="E70" s="47"/>
      <c r="F70" s="52"/>
      <c r="G70" s="46"/>
      <c r="H70" s="80"/>
      <c r="I70" s="55">
        <f t="shared" si="1"/>
        <v>0</v>
      </c>
      <c r="J70" s="74">
        <f t="shared" si="5"/>
        <v>0</v>
      </c>
      <c r="K70" s="77">
        <f t="shared" si="2"/>
        <v>0</v>
      </c>
      <c r="L70" s="58"/>
      <c r="M70" s="80"/>
      <c r="N70" s="55">
        <v>2</v>
      </c>
      <c r="O70" s="74">
        <f t="shared" si="3"/>
        <v>0</v>
      </c>
      <c r="P70" s="77">
        <f t="shared" si="6"/>
        <v>0</v>
      </c>
      <c r="Q70" s="3"/>
    </row>
    <row r="71" spans="1:17" ht="18" customHeight="1" x14ac:dyDescent="0.2">
      <c r="A71" s="7">
        <f t="shared" si="4"/>
        <v>49</v>
      </c>
      <c r="B71" s="45"/>
      <c r="C71" s="46"/>
      <c r="D71" s="46"/>
      <c r="E71" s="47"/>
      <c r="F71" s="52"/>
      <c r="G71" s="46"/>
      <c r="H71" s="80"/>
      <c r="I71" s="55">
        <f t="shared" si="1"/>
        <v>0</v>
      </c>
      <c r="J71" s="74">
        <f t="shared" si="5"/>
        <v>0</v>
      </c>
      <c r="K71" s="77">
        <f t="shared" si="2"/>
        <v>0</v>
      </c>
      <c r="L71" s="58"/>
      <c r="M71" s="80"/>
      <c r="N71" s="55">
        <v>2</v>
      </c>
      <c r="O71" s="74">
        <f t="shared" si="3"/>
        <v>0</v>
      </c>
      <c r="P71" s="77">
        <f t="shared" si="6"/>
        <v>0</v>
      </c>
      <c r="Q71" s="3"/>
    </row>
    <row r="72" spans="1:17" ht="18" customHeight="1" thickBot="1" x14ac:dyDescent="0.25">
      <c r="A72" s="7">
        <f t="shared" si="4"/>
        <v>50</v>
      </c>
      <c r="B72" s="48"/>
      <c r="C72" s="49"/>
      <c r="D72" s="49"/>
      <c r="E72" s="50"/>
      <c r="F72" s="53"/>
      <c r="G72" s="49"/>
      <c r="H72" s="81"/>
      <c r="I72" s="56">
        <f t="shared" si="1"/>
        <v>0</v>
      </c>
      <c r="J72" s="75">
        <f t="shared" si="5"/>
        <v>0</v>
      </c>
      <c r="K72" s="78">
        <f t="shared" si="2"/>
        <v>0</v>
      </c>
      <c r="L72" s="59"/>
      <c r="M72" s="81"/>
      <c r="N72" s="56">
        <v>2</v>
      </c>
      <c r="O72" s="75">
        <f t="shared" si="3"/>
        <v>0</v>
      </c>
      <c r="P72" s="78">
        <f t="shared" si="6"/>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47</v>
      </c>
      <c r="C75" s="10"/>
      <c r="D75" s="10"/>
      <c r="E75" s="90"/>
      <c r="F75" s="3"/>
      <c r="G75" s="3"/>
      <c r="H75" s="8"/>
      <c r="I75" s="88"/>
      <c r="J75" s="87" t="s">
        <v>46</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55</v>
      </c>
      <c r="C77" s="12"/>
      <c r="D77" s="12"/>
      <c r="E77" s="90"/>
      <c r="F77" s="3"/>
      <c r="G77" s="3"/>
      <c r="H77" s="8"/>
      <c r="I77" s="89"/>
      <c r="J77" s="21" t="s">
        <v>48</v>
      </c>
      <c r="K77" s="85">
        <f>SUM(K23:K72)</f>
        <v>0</v>
      </c>
      <c r="L77" s="12"/>
      <c r="M77" s="12"/>
      <c r="N77" s="12"/>
      <c r="O77" s="21" t="s">
        <v>49</v>
      </c>
      <c r="P77" s="86">
        <f>SUM(P23:P72)</f>
        <v>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51</v>
      </c>
      <c r="P79" s="86">
        <f>P77+K77</f>
        <v>0</v>
      </c>
      <c r="Q79" s="3"/>
    </row>
    <row r="80" spans="1:17" ht="18.75" x14ac:dyDescent="0.25">
      <c r="A80" s="3"/>
      <c r="B80" s="14" t="s">
        <v>54</v>
      </c>
      <c r="C80" s="12"/>
      <c r="D80" s="12"/>
      <c r="E80" s="90"/>
      <c r="F80" s="3"/>
      <c r="G80" s="3"/>
      <c r="H80" s="8"/>
      <c r="I80" s="89"/>
      <c r="J80" s="15"/>
      <c r="K80" s="15"/>
      <c r="L80" s="15"/>
      <c r="M80" s="15"/>
      <c r="N80" s="30"/>
      <c r="O80" s="21" t="s">
        <v>52</v>
      </c>
      <c r="P80" s="86">
        <f>P79/12</f>
        <v>0</v>
      </c>
      <c r="Q80" s="3"/>
    </row>
    <row r="81" spans="1:17" ht="18.75" x14ac:dyDescent="0.3">
      <c r="A81" s="3"/>
      <c r="B81" s="14" t="s">
        <v>16</v>
      </c>
      <c r="C81" s="12"/>
      <c r="D81" s="12"/>
      <c r="E81" s="90"/>
      <c r="F81" s="3"/>
      <c r="G81" s="3"/>
      <c r="H81" s="8"/>
      <c r="I81" s="89"/>
      <c r="J81" s="15"/>
      <c r="K81" s="15"/>
      <c r="L81" s="15"/>
      <c r="M81" s="15"/>
      <c r="N81" s="15"/>
      <c r="O81" s="99" t="s">
        <v>50</v>
      </c>
      <c r="P81" s="16"/>
      <c r="Q81" s="3"/>
    </row>
    <row r="82" spans="1:17" ht="19.5" thickBot="1" x14ac:dyDescent="0.3">
      <c r="A82" s="3"/>
      <c r="B82" s="29" t="s">
        <v>53</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1MglpzqbH66LEfJXFf5cTQrDLnrxxUTZo8qo5u/WTCUBR2XJulM1dSQ+SugMUY+OPREKyrQWETLmUW5khiazFg==" saltValue="msxGocI7WSEh4dAWnoa1KQ==" spinCount="100000" sheet="1" selectLockedCells="1"/>
  <mergeCells count="1">
    <mergeCell ref="N1:P2"/>
  </mergeCells>
  <dataValidations count="3">
    <dataValidation type="list" allowBlank="1" showInputMessage="1" showErrorMessage="1" sqref="C23:C72" xr:uid="{DFD57387-646A-4EA4-ADA9-2D1F5E639A34}">
      <formula1>"Hot-Mix, Chip Seal, Hot-Mix and Chip Seal"</formula1>
    </dataValidation>
    <dataValidation type="list" allowBlank="1" showInputMessage="1" showErrorMessage="1" sqref="D23:D72" xr:uid="{D35747ED-E48E-47D8-93CE-08E1C4BCC229}">
      <formula1>"Asphalt-Rubber/Field Blend, Terminal Blend"</formula1>
    </dataValidation>
    <dataValidation type="list" allowBlank="1" showInputMessage="1" showErrorMessage="1" sqref="G23:G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Q87"/>
  <sheetViews>
    <sheetView showGridLines="0" zoomScaleNormal="100" workbookViewId="0">
      <selection activeCell="B2" sqref="B2"/>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64" t="s">
        <v>80</v>
      </c>
      <c r="C1" s="3"/>
      <c r="D1" s="3"/>
      <c r="E1" s="4"/>
      <c r="F1" s="3"/>
      <c r="G1" s="5"/>
      <c r="H1" s="162" t="s">
        <v>77</v>
      </c>
      <c r="I1" s="3"/>
      <c r="J1" s="3"/>
      <c r="K1" s="3"/>
      <c r="L1" s="3"/>
      <c r="M1" s="3"/>
      <c r="N1" s="166" t="s">
        <v>79</v>
      </c>
      <c r="O1" s="166"/>
      <c r="P1" s="166"/>
      <c r="Q1" s="166"/>
    </row>
    <row r="2" spans="1:17" ht="45.95" customHeight="1" x14ac:dyDescent="0.2">
      <c r="A2" s="3"/>
      <c r="B2" s="3"/>
      <c r="C2" s="3"/>
      <c r="D2" s="3"/>
      <c r="E2" s="3"/>
      <c r="F2" s="3"/>
      <c r="G2" s="3"/>
      <c r="H2" s="162" t="s">
        <v>75</v>
      </c>
      <c r="I2" s="3"/>
      <c r="J2" s="3"/>
      <c r="K2" s="3"/>
      <c r="L2" s="3"/>
      <c r="M2" s="3"/>
      <c r="N2" s="166"/>
      <c r="O2" s="166"/>
      <c r="P2" s="166"/>
      <c r="Q2" s="166"/>
    </row>
    <row r="3" spans="1:17" ht="33.950000000000003" customHeight="1" x14ac:dyDescent="0.2">
      <c r="A3" s="3"/>
      <c r="B3" s="3"/>
      <c r="C3" s="3"/>
      <c r="D3" s="3"/>
      <c r="E3" s="3"/>
      <c r="F3" s="3"/>
      <c r="G3" s="3"/>
      <c r="H3" s="161"/>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61</v>
      </c>
      <c r="B5" s="3"/>
      <c r="C5" s="3"/>
      <c r="D5" s="3"/>
      <c r="E5" s="3"/>
      <c r="F5" s="3"/>
      <c r="G5" s="3"/>
      <c r="H5" s="3"/>
      <c r="I5" s="101"/>
      <c r="J5" s="101"/>
      <c r="K5" s="111"/>
      <c r="L5" s="3"/>
      <c r="M5" s="3"/>
      <c r="N5" s="3"/>
      <c r="O5" s="3"/>
      <c r="P5" s="3"/>
      <c r="Q5" s="3"/>
    </row>
    <row r="6" spans="1:17" ht="23.25" customHeight="1" x14ac:dyDescent="0.2">
      <c r="A6" s="122" t="s">
        <v>62</v>
      </c>
      <c r="B6" s="123"/>
      <c r="C6" s="3"/>
      <c r="D6" s="3"/>
      <c r="E6" s="3"/>
      <c r="F6" s="3"/>
      <c r="G6" s="3"/>
      <c r="H6" s="3"/>
      <c r="I6" s="102"/>
      <c r="J6" s="108"/>
      <c r="K6" s="117"/>
      <c r="L6" s="3"/>
      <c r="M6" s="3"/>
      <c r="N6" s="3"/>
      <c r="O6" s="3"/>
      <c r="P6" s="3"/>
      <c r="Q6" s="3"/>
    </row>
    <row r="7" spans="1:17" ht="15.75" customHeight="1" thickBot="1" x14ac:dyDescent="0.25">
      <c r="A7" s="119" t="s">
        <v>60</v>
      </c>
      <c r="B7" s="118"/>
      <c r="C7" s="3"/>
      <c r="D7" s="3"/>
      <c r="E7" s="3"/>
      <c r="F7" s="3"/>
      <c r="G7" s="3"/>
      <c r="H7" s="3"/>
      <c r="I7" s="102"/>
      <c r="J7" s="108"/>
      <c r="K7" s="110"/>
      <c r="L7" s="109"/>
      <c r="M7" s="109"/>
      <c r="N7" s="109"/>
      <c r="O7" s="109"/>
      <c r="P7" s="109"/>
      <c r="Q7" s="3"/>
    </row>
    <row r="8" spans="1:17" ht="23.25" customHeight="1" x14ac:dyDescent="0.35">
      <c r="A8" s="122" t="s">
        <v>72</v>
      </c>
      <c r="B8" s="123"/>
      <c r="C8" s="3"/>
      <c r="D8" s="3"/>
      <c r="E8" s="8"/>
      <c r="F8" s="8"/>
      <c r="G8" s="3"/>
      <c r="H8" s="3"/>
      <c r="I8" s="3"/>
      <c r="J8" s="9"/>
      <c r="K8" s="103" t="s">
        <v>26</v>
      </c>
      <c r="L8" s="10"/>
      <c r="M8" s="10"/>
      <c r="N8" s="10"/>
      <c r="O8" s="10"/>
      <c r="P8" s="11"/>
      <c r="Q8" s="3"/>
    </row>
    <row r="9" spans="1:17" ht="16.5" thickBot="1" x14ac:dyDescent="0.3">
      <c r="A9" s="3"/>
      <c r="B9" s="3"/>
      <c r="C9" s="3"/>
      <c r="D9" s="3"/>
      <c r="E9" s="8"/>
      <c r="F9" s="8"/>
      <c r="G9" s="3"/>
      <c r="H9" s="3"/>
      <c r="I9" s="3"/>
      <c r="J9" s="9"/>
      <c r="K9" s="104" t="s">
        <v>35</v>
      </c>
      <c r="L9" s="12"/>
      <c r="M9" s="12"/>
      <c r="N9" s="12"/>
      <c r="O9" s="12"/>
      <c r="P9" s="13"/>
      <c r="Q9" s="3"/>
    </row>
    <row r="10" spans="1:17" ht="23.25" x14ac:dyDescent="0.35">
      <c r="A10" s="3"/>
      <c r="B10" s="98" t="s">
        <v>1</v>
      </c>
      <c r="C10" s="35"/>
      <c r="D10" s="36"/>
      <c r="E10" s="8"/>
      <c r="F10" s="60" t="s">
        <v>57</v>
      </c>
      <c r="G10" s="10"/>
      <c r="H10" s="10"/>
      <c r="I10" s="11"/>
      <c r="J10" s="9"/>
      <c r="K10" s="12"/>
      <c r="L10" s="21"/>
      <c r="M10" s="107"/>
      <c r="N10" s="12"/>
      <c r="O10" s="12"/>
      <c r="P10" s="16"/>
      <c r="Q10" s="3"/>
    </row>
    <row r="11" spans="1:17" ht="20.100000000000001" customHeight="1" x14ac:dyDescent="0.25">
      <c r="A11" s="3"/>
      <c r="B11" s="113" t="s">
        <v>73</v>
      </c>
      <c r="C11" s="37"/>
      <c r="D11" s="38"/>
      <c r="E11" s="8"/>
      <c r="F11" s="92"/>
      <c r="G11" s="12"/>
      <c r="H11" s="12"/>
      <c r="I11" s="13"/>
      <c r="J11" s="9"/>
      <c r="K11" s="12"/>
      <c r="L11" s="21" t="s">
        <v>0</v>
      </c>
      <c r="M11" s="124">
        <v>1</v>
      </c>
      <c r="N11" s="12"/>
      <c r="O11" s="12"/>
      <c r="P11" s="16"/>
      <c r="Q11" s="3"/>
    </row>
    <row r="12" spans="1:17" ht="17.100000000000001" customHeight="1" x14ac:dyDescent="0.25">
      <c r="A12" s="3"/>
      <c r="B12" s="113" t="s">
        <v>56</v>
      </c>
      <c r="C12" s="37"/>
      <c r="D12" s="38"/>
      <c r="E12" s="8"/>
      <c r="F12" s="97">
        <f>P79</f>
        <v>293970</v>
      </c>
      <c r="G12" s="106" t="s">
        <v>59</v>
      </c>
      <c r="H12" s="105"/>
      <c r="I12" s="13"/>
      <c r="J12" s="9"/>
      <c r="K12" s="12"/>
      <c r="L12" s="95" t="s">
        <v>2</v>
      </c>
      <c r="M12" s="12"/>
      <c r="N12" s="12"/>
      <c r="O12" s="12"/>
      <c r="P12" s="16"/>
      <c r="Q12" s="3"/>
    </row>
    <row r="13" spans="1:17" ht="20.100000000000001" customHeight="1" x14ac:dyDescent="0.25">
      <c r="A13" s="3"/>
      <c r="B13" s="113" t="s">
        <v>27</v>
      </c>
      <c r="C13" s="37"/>
      <c r="D13" s="38"/>
      <c r="E13" s="8"/>
      <c r="F13" s="96"/>
      <c r="G13" s="93"/>
      <c r="H13" s="12"/>
      <c r="I13" s="13"/>
      <c r="J13" s="9"/>
      <c r="K13" s="12"/>
      <c r="L13" s="21" t="s">
        <v>3</v>
      </c>
      <c r="M13" s="125">
        <v>45352</v>
      </c>
      <c r="N13" s="22" t="s">
        <v>4</v>
      </c>
      <c r="O13" s="125">
        <v>46113</v>
      </c>
      <c r="P13" s="16"/>
      <c r="Q13" s="3"/>
    </row>
    <row r="14" spans="1:17" ht="17.100000000000001" customHeight="1" x14ac:dyDescent="0.25">
      <c r="A14" s="3"/>
      <c r="B14" s="32" t="s">
        <v>28</v>
      </c>
      <c r="C14" s="39"/>
      <c r="D14" s="40"/>
      <c r="E14" s="8"/>
      <c r="F14" s="97">
        <f>P80</f>
        <v>24497.5</v>
      </c>
      <c r="G14" s="106" t="s">
        <v>58</v>
      </c>
      <c r="H14" s="105"/>
      <c r="I14" s="13"/>
      <c r="J14" s="9"/>
      <c r="K14" s="12"/>
      <c r="L14" s="95" t="s">
        <v>5</v>
      </c>
      <c r="M14" s="12"/>
      <c r="N14" s="23"/>
      <c r="O14" s="12"/>
      <c r="P14" s="24"/>
      <c r="Q14" s="3"/>
    </row>
    <row r="15" spans="1:17" ht="17.100000000000001" customHeight="1" x14ac:dyDescent="0.25">
      <c r="A15" s="3"/>
      <c r="B15" s="32" t="s">
        <v>29</v>
      </c>
      <c r="C15" s="17"/>
      <c r="D15" s="18"/>
      <c r="E15" s="8"/>
      <c r="F15" s="92"/>
      <c r="G15" s="93"/>
      <c r="H15" s="12"/>
      <c r="I15" s="13"/>
      <c r="J15" s="9"/>
      <c r="K15" s="12"/>
      <c r="L15" s="12"/>
      <c r="M15" s="12"/>
      <c r="N15" s="12"/>
      <c r="O15" s="23" t="s">
        <v>36</v>
      </c>
      <c r="P15" s="64">
        <f>SUM(J23:J72)</f>
        <v>168000</v>
      </c>
      <c r="Q15" s="3"/>
    </row>
    <row r="16" spans="1:17" ht="17.100000000000001" customHeight="1" thickBot="1" x14ac:dyDescent="0.3">
      <c r="A16" s="3"/>
      <c r="B16" s="32" t="s">
        <v>30</v>
      </c>
      <c r="C16" s="17"/>
      <c r="D16" s="18"/>
      <c r="E16" s="8"/>
      <c r="F16" s="160" t="s">
        <v>74</v>
      </c>
      <c r="G16" s="159"/>
      <c r="H16" s="27"/>
      <c r="I16" s="28"/>
      <c r="J16" s="9"/>
      <c r="K16" s="12"/>
      <c r="L16" s="12"/>
      <c r="M16" s="12"/>
      <c r="N16" s="12"/>
      <c r="O16" s="23" t="s">
        <v>37</v>
      </c>
      <c r="P16" s="64">
        <f>SUM(O23:O72)</f>
        <v>332000</v>
      </c>
      <c r="Q16" s="3"/>
    </row>
    <row r="17" spans="1:17" ht="17.100000000000001" customHeight="1" x14ac:dyDescent="0.25">
      <c r="A17" s="3"/>
      <c r="B17" s="112" t="s">
        <v>33</v>
      </c>
      <c r="C17" s="17"/>
      <c r="D17" s="18"/>
      <c r="E17" s="8"/>
      <c r="F17" s="91"/>
      <c r="G17" s="114"/>
      <c r="H17" s="115"/>
      <c r="I17" s="3"/>
      <c r="J17" s="9"/>
      <c r="K17" s="12"/>
      <c r="L17" s="12"/>
      <c r="M17" s="12"/>
      <c r="N17" s="12"/>
      <c r="O17" s="23"/>
      <c r="P17" s="25"/>
      <c r="Q17" s="3"/>
    </row>
    <row r="18" spans="1:17" ht="23.25" x14ac:dyDescent="0.35">
      <c r="A18" s="3"/>
      <c r="B18" s="32" t="s">
        <v>31</v>
      </c>
      <c r="C18" s="17"/>
      <c r="D18" s="18"/>
      <c r="E18" s="8"/>
      <c r="F18" s="91"/>
      <c r="G18" s="91"/>
      <c r="H18" s="3"/>
      <c r="I18" s="3"/>
      <c r="J18" s="9"/>
      <c r="K18" s="12"/>
      <c r="L18" s="33"/>
      <c r="M18" s="33"/>
      <c r="N18" s="33"/>
      <c r="O18" s="34" t="s">
        <v>6</v>
      </c>
      <c r="P18" s="65">
        <f>P15+P16</f>
        <v>500000</v>
      </c>
      <c r="Q18" s="3"/>
    </row>
    <row r="19" spans="1:17" ht="17.100000000000001" customHeight="1" thickBot="1" x14ac:dyDescent="0.3">
      <c r="A19" s="3"/>
      <c r="B19" s="41" t="s">
        <v>32</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163" t="s">
        <v>76</v>
      </c>
      <c r="C22" s="67" t="s">
        <v>8</v>
      </c>
      <c r="D22" s="67" t="s">
        <v>9</v>
      </c>
      <c r="E22" s="68" t="s">
        <v>10</v>
      </c>
      <c r="F22" s="66" t="s">
        <v>11</v>
      </c>
      <c r="G22" s="69" t="s">
        <v>38</v>
      </c>
      <c r="H22" s="70" t="s">
        <v>39</v>
      </c>
      <c r="I22" s="67" t="s">
        <v>41</v>
      </c>
      <c r="J22" s="70" t="s">
        <v>42</v>
      </c>
      <c r="K22" s="71" t="s">
        <v>43</v>
      </c>
      <c r="L22" s="69" t="s">
        <v>44</v>
      </c>
      <c r="M22" s="67" t="s">
        <v>40</v>
      </c>
      <c r="N22" s="67" t="s">
        <v>45</v>
      </c>
      <c r="O22" s="67" t="s">
        <v>12</v>
      </c>
      <c r="P22" s="72" t="s">
        <v>34</v>
      </c>
      <c r="Q22" s="3"/>
    </row>
    <row r="23" spans="1:17" ht="18" customHeight="1" x14ac:dyDescent="0.2">
      <c r="A23" s="7">
        <v>1</v>
      </c>
      <c r="B23" s="138" t="s">
        <v>17</v>
      </c>
      <c r="C23" s="139" t="s">
        <v>18</v>
      </c>
      <c r="D23" s="139" t="s">
        <v>19</v>
      </c>
      <c r="E23" s="152">
        <v>0.18</v>
      </c>
      <c r="F23" s="153">
        <v>7.0000000000000007E-2</v>
      </c>
      <c r="G23" s="151" t="s">
        <v>20</v>
      </c>
      <c r="H23" s="145">
        <v>2000</v>
      </c>
      <c r="I23" s="54">
        <f>IF($G23="RAC-1",40,IF($G23="RAC-2",28,IF($G23="RAC-3",16,0)))</f>
        <v>16</v>
      </c>
      <c r="J23" s="73">
        <f>H23*I23</f>
        <v>32000</v>
      </c>
      <c r="K23" s="76">
        <f>E23*F23*H23*2000</f>
        <v>50400</v>
      </c>
      <c r="L23" s="156">
        <v>0.5</v>
      </c>
      <c r="M23" s="148">
        <v>20000</v>
      </c>
      <c r="N23" s="54">
        <v>2</v>
      </c>
      <c r="O23" s="73">
        <f>M23*N23</f>
        <v>40000</v>
      </c>
      <c r="P23" s="76">
        <f t="shared" ref="P23:P72" si="0">E23*L23*M23*8</f>
        <v>14400</v>
      </c>
      <c r="Q23" s="3"/>
    </row>
    <row r="24" spans="1:17" ht="18" customHeight="1" x14ac:dyDescent="0.2">
      <c r="A24" s="7">
        <f>A23+1</f>
        <v>2</v>
      </c>
      <c r="B24" s="140"/>
      <c r="C24" s="141"/>
      <c r="D24" s="141"/>
      <c r="E24" s="128"/>
      <c r="F24" s="129"/>
      <c r="G24" s="141"/>
      <c r="H24" s="146"/>
      <c r="I24" s="55">
        <f t="shared" ref="I24:I72" si="1">IF($G24="RAC-1",40,IF($G24="RAC-2",28,IF($G24="RAC-3",16,0)))</f>
        <v>0</v>
      </c>
      <c r="J24" s="74">
        <f>H24*I24</f>
        <v>0</v>
      </c>
      <c r="K24" s="77">
        <f t="shared" ref="K24:K72" si="2">E24*F24*H24*2000</f>
        <v>0</v>
      </c>
      <c r="L24" s="131"/>
      <c r="M24" s="149"/>
      <c r="N24" s="55">
        <v>2</v>
      </c>
      <c r="O24" s="74">
        <f t="shared" ref="O24:O72" si="3">M24*N24</f>
        <v>0</v>
      </c>
      <c r="P24" s="77">
        <f t="shared" si="0"/>
        <v>0</v>
      </c>
      <c r="Q24" s="3"/>
    </row>
    <row r="25" spans="1:17" ht="18" customHeight="1" x14ac:dyDescent="0.2">
      <c r="A25" s="7">
        <f t="shared" ref="A25:A72" si="4">A24+1</f>
        <v>3</v>
      </c>
      <c r="B25" s="140"/>
      <c r="C25" s="141"/>
      <c r="D25" s="141"/>
      <c r="E25" s="128"/>
      <c r="F25" s="129"/>
      <c r="G25" s="141"/>
      <c r="H25" s="158"/>
      <c r="I25" s="55">
        <f t="shared" si="1"/>
        <v>0</v>
      </c>
      <c r="J25" s="74">
        <f t="shared" ref="J25:J72" si="5">H25*I25</f>
        <v>0</v>
      </c>
      <c r="K25" s="77">
        <f t="shared" si="2"/>
        <v>0</v>
      </c>
      <c r="L25" s="131"/>
      <c r="M25" s="149"/>
      <c r="N25" s="55">
        <v>2</v>
      </c>
      <c r="O25" s="74">
        <f t="shared" si="3"/>
        <v>0</v>
      </c>
      <c r="P25" s="77">
        <f t="shared" si="0"/>
        <v>0</v>
      </c>
      <c r="Q25" s="3"/>
    </row>
    <row r="26" spans="1:17" ht="18" customHeight="1" x14ac:dyDescent="0.2">
      <c r="A26" s="7">
        <f t="shared" si="4"/>
        <v>4</v>
      </c>
      <c r="B26" s="142" t="s">
        <v>25</v>
      </c>
      <c r="C26" s="143"/>
      <c r="D26" s="143"/>
      <c r="E26" s="154"/>
      <c r="F26" s="155"/>
      <c r="G26" s="143"/>
      <c r="H26" s="147"/>
      <c r="I26" s="55">
        <f t="shared" si="1"/>
        <v>0</v>
      </c>
      <c r="J26" s="74">
        <f t="shared" si="5"/>
        <v>0</v>
      </c>
      <c r="K26" s="77">
        <f t="shared" si="2"/>
        <v>0</v>
      </c>
      <c r="L26" s="157"/>
      <c r="M26" s="150"/>
      <c r="N26" s="55">
        <v>2</v>
      </c>
      <c r="O26" s="74">
        <f t="shared" si="3"/>
        <v>0</v>
      </c>
      <c r="P26" s="77">
        <f t="shared" si="0"/>
        <v>0</v>
      </c>
      <c r="Q26" s="3"/>
    </row>
    <row r="27" spans="1:17" ht="18" customHeight="1" x14ac:dyDescent="0.2">
      <c r="A27" s="7">
        <f t="shared" si="4"/>
        <v>5</v>
      </c>
      <c r="B27" s="144" t="s">
        <v>21</v>
      </c>
      <c r="C27" s="143" t="s">
        <v>22</v>
      </c>
      <c r="D27" s="143" t="s">
        <v>23</v>
      </c>
      <c r="E27" s="154">
        <v>0.185</v>
      </c>
      <c r="F27" s="155"/>
      <c r="G27" s="143"/>
      <c r="H27" s="147"/>
      <c r="I27" s="55">
        <f t="shared" si="1"/>
        <v>0</v>
      </c>
      <c r="J27" s="74">
        <f t="shared" si="5"/>
        <v>0</v>
      </c>
      <c r="K27" s="77">
        <f t="shared" si="2"/>
        <v>0</v>
      </c>
      <c r="L27" s="157">
        <v>0.6</v>
      </c>
      <c r="M27" s="150">
        <v>35000</v>
      </c>
      <c r="N27" s="55">
        <v>2</v>
      </c>
      <c r="O27" s="74">
        <f t="shared" si="3"/>
        <v>70000</v>
      </c>
      <c r="P27" s="77">
        <f t="shared" si="0"/>
        <v>31080</v>
      </c>
      <c r="Q27" s="3"/>
    </row>
    <row r="28" spans="1:17" ht="18" customHeight="1" x14ac:dyDescent="0.2">
      <c r="A28" s="7">
        <f t="shared" si="4"/>
        <v>6</v>
      </c>
      <c r="B28" s="140"/>
      <c r="C28" s="141"/>
      <c r="D28" s="141"/>
      <c r="E28" s="128"/>
      <c r="F28" s="129"/>
      <c r="G28" s="141"/>
      <c r="H28" s="146"/>
      <c r="I28" s="55">
        <f t="shared" si="1"/>
        <v>0</v>
      </c>
      <c r="J28" s="74">
        <f t="shared" si="5"/>
        <v>0</v>
      </c>
      <c r="K28" s="77">
        <f t="shared" si="2"/>
        <v>0</v>
      </c>
      <c r="L28" s="131"/>
      <c r="M28" s="149"/>
      <c r="N28" s="55">
        <v>2</v>
      </c>
      <c r="O28" s="74">
        <f t="shared" si="3"/>
        <v>0</v>
      </c>
      <c r="P28" s="77">
        <f t="shared" si="0"/>
        <v>0</v>
      </c>
      <c r="Q28" s="3"/>
    </row>
    <row r="29" spans="1:17" ht="18" customHeight="1" x14ac:dyDescent="0.2">
      <c r="A29" s="7">
        <f t="shared" si="4"/>
        <v>7</v>
      </c>
      <c r="B29" s="140"/>
      <c r="C29" s="141"/>
      <c r="D29" s="141"/>
      <c r="E29" s="128"/>
      <c r="F29" s="129"/>
      <c r="G29" s="141"/>
      <c r="H29" s="146"/>
      <c r="I29" s="55">
        <f t="shared" si="1"/>
        <v>0</v>
      </c>
      <c r="J29" s="74">
        <f t="shared" si="5"/>
        <v>0</v>
      </c>
      <c r="K29" s="77">
        <f t="shared" si="2"/>
        <v>0</v>
      </c>
      <c r="L29" s="157"/>
      <c r="M29" s="150"/>
      <c r="N29" s="55">
        <v>2</v>
      </c>
      <c r="O29" s="74">
        <f t="shared" si="3"/>
        <v>0</v>
      </c>
      <c r="P29" s="77">
        <f t="shared" si="0"/>
        <v>0</v>
      </c>
      <c r="Q29" s="3"/>
    </row>
    <row r="30" spans="1:17" ht="18" customHeight="1" x14ac:dyDescent="0.2">
      <c r="A30" s="7">
        <f t="shared" si="4"/>
        <v>8</v>
      </c>
      <c r="B30" s="142" t="s">
        <v>25</v>
      </c>
      <c r="C30" s="143" t="s">
        <v>24</v>
      </c>
      <c r="D30" s="143" t="s">
        <v>19</v>
      </c>
      <c r="E30" s="154">
        <v>0.15</v>
      </c>
      <c r="F30" s="155">
        <v>0.08</v>
      </c>
      <c r="G30" s="143" t="s">
        <v>20</v>
      </c>
      <c r="H30" s="147">
        <v>1000</v>
      </c>
      <c r="I30" s="55">
        <f t="shared" si="1"/>
        <v>16</v>
      </c>
      <c r="J30" s="74">
        <f t="shared" si="5"/>
        <v>16000</v>
      </c>
      <c r="K30" s="77">
        <f t="shared" si="2"/>
        <v>24000</v>
      </c>
      <c r="L30" s="157"/>
      <c r="M30" s="150"/>
      <c r="N30" s="55">
        <v>2</v>
      </c>
      <c r="O30" s="74">
        <f t="shared" si="3"/>
        <v>0</v>
      </c>
      <c r="P30" s="77">
        <f t="shared" si="0"/>
        <v>0</v>
      </c>
      <c r="Q30" s="3"/>
    </row>
    <row r="31" spans="1:17" ht="18" customHeight="1" x14ac:dyDescent="0.2">
      <c r="A31" s="7">
        <f t="shared" si="4"/>
        <v>9</v>
      </c>
      <c r="B31" s="144"/>
      <c r="C31" s="143"/>
      <c r="D31" s="143"/>
      <c r="E31" s="154"/>
      <c r="F31" s="155"/>
      <c r="G31" s="143"/>
      <c r="H31" s="147"/>
      <c r="I31" s="55">
        <f t="shared" si="1"/>
        <v>0</v>
      </c>
      <c r="J31" s="74">
        <f t="shared" si="5"/>
        <v>0</v>
      </c>
      <c r="K31" s="77">
        <f t="shared" si="2"/>
        <v>0</v>
      </c>
      <c r="L31" s="157">
        <v>0.45</v>
      </c>
      <c r="M31" s="150">
        <v>21000</v>
      </c>
      <c r="N31" s="55">
        <v>2</v>
      </c>
      <c r="O31" s="74">
        <f t="shared" si="3"/>
        <v>42000</v>
      </c>
      <c r="P31" s="77">
        <f t="shared" si="0"/>
        <v>0</v>
      </c>
      <c r="Q31" s="3"/>
    </row>
    <row r="32" spans="1:17" ht="18" customHeight="1" x14ac:dyDescent="0.2">
      <c r="A32" s="7">
        <f t="shared" si="4"/>
        <v>10</v>
      </c>
      <c r="B32" s="142" t="s">
        <v>63</v>
      </c>
      <c r="C32" s="143" t="s">
        <v>18</v>
      </c>
      <c r="D32" s="143" t="s">
        <v>23</v>
      </c>
      <c r="E32" s="154">
        <v>0.15</v>
      </c>
      <c r="F32" s="155">
        <v>0.05</v>
      </c>
      <c r="G32" s="143" t="s">
        <v>20</v>
      </c>
      <c r="H32" s="147">
        <v>500</v>
      </c>
      <c r="I32" s="55">
        <f t="shared" si="1"/>
        <v>16</v>
      </c>
      <c r="J32" s="74">
        <f t="shared" si="5"/>
        <v>8000</v>
      </c>
      <c r="K32" s="77">
        <f t="shared" si="2"/>
        <v>7500</v>
      </c>
      <c r="L32" s="157">
        <v>0.45</v>
      </c>
      <c r="M32" s="150">
        <v>10000</v>
      </c>
      <c r="N32" s="55">
        <v>2</v>
      </c>
      <c r="O32" s="74">
        <f t="shared" si="3"/>
        <v>20000</v>
      </c>
      <c r="P32" s="77">
        <f t="shared" si="0"/>
        <v>5400</v>
      </c>
      <c r="Q32" s="3"/>
    </row>
    <row r="33" spans="1:17" ht="18" customHeight="1" x14ac:dyDescent="0.2">
      <c r="A33" s="7">
        <f t="shared" si="4"/>
        <v>11</v>
      </c>
      <c r="B33" s="144" t="s">
        <v>21</v>
      </c>
      <c r="C33" s="143" t="s">
        <v>18</v>
      </c>
      <c r="D33" s="143" t="s">
        <v>19</v>
      </c>
      <c r="E33" s="154">
        <v>0.15</v>
      </c>
      <c r="F33" s="155">
        <v>0.08</v>
      </c>
      <c r="G33" s="143" t="s">
        <v>20</v>
      </c>
      <c r="H33" s="147">
        <v>500</v>
      </c>
      <c r="I33" s="55">
        <f t="shared" si="1"/>
        <v>16</v>
      </c>
      <c r="J33" s="74">
        <f t="shared" si="5"/>
        <v>8000</v>
      </c>
      <c r="K33" s="77">
        <f t="shared" si="2"/>
        <v>12000</v>
      </c>
      <c r="L33" s="131"/>
      <c r="M33" s="149"/>
      <c r="N33" s="55">
        <v>2</v>
      </c>
      <c r="O33" s="74">
        <f t="shared" si="3"/>
        <v>0</v>
      </c>
      <c r="P33" s="77">
        <f t="shared" si="0"/>
        <v>0</v>
      </c>
      <c r="Q33" s="3"/>
    </row>
    <row r="34" spans="1:17" ht="18" customHeight="1" x14ac:dyDescent="0.2">
      <c r="A34" s="7">
        <f t="shared" si="4"/>
        <v>12</v>
      </c>
      <c r="B34" s="140"/>
      <c r="C34" s="141"/>
      <c r="D34" s="141"/>
      <c r="E34" s="128"/>
      <c r="F34" s="129"/>
      <c r="G34" s="141"/>
      <c r="H34" s="146"/>
      <c r="I34" s="55">
        <f t="shared" si="1"/>
        <v>0</v>
      </c>
      <c r="J34" s="74">
        <f t="shared" si="5"/>
        <v>0</v>
      </c>
      <c r="K34" s="77">
        <f t="shared" si="2"/>
        <v>0</v>
      </c>
      <c r="L34" s="131"/>
      <c r="M34" s="149"/>
      <c r="N34" s="55">
        <v>2</v>
      </c>
      <c r="O34" s="74">
        <f t="shared" si="3"/>
        <v>0</v>
      </c>
      <c r="P34" s="77">
        <f t="shared" si="0"/>
        <v>0</v>
      </c>
      <c r="Q34" s="3"/>
    </row>
    <row r="35" spans="1:17" ht="18" customHeight="1" x14ac:dyDescent="0.2">
      <c r="A35" s="7">
        <f t="shared" si="4"/>
        <v>13</v>
      </c>
      <c r="B35" s="140"/>
      <c r="C35" s="141"/>
      <c r="D35" s="141"/>
      <c r="E35" s="128"/>
      <c r="F35" s="129"/>
      <c r="G35" s="141"/>
      <c r="H35" s="146"/>
      <c r="I35" s="55">
        <f t="shared" si="1"/>
        <v>0</v>
      </c>
      <c r="J35" s="74">
        <f t="shared" si="5"/>
        <v>0</v>
      </c>
      <c r="K35" s="77">
        <f t="shared" si="2"/>
        <v>0</v>
      </c>
      <c r="L35" s="157"/>
      <c r="M35" s="150"/>
      <c r="N35" s="55">
        <v>2</v>
      </c>
      <c r="O35" s="74">
        <f t="shared" si="3"/>
        <v>0</v>
      </c>
      <c r="P35" s="77">
        <f t="shared" si="0"/>
        <v>0</v>
      </c>
      <c r="Q35" s="3"/>
    </row>
    <row r="36" spans="1:17" ht="18" customHeight="1" x14ac:dyDescent="0.2">
      <c r="A36" s="7">
        <f t="shared" si="4"/>
        <v>14</v>
      </c>
      <c r="B36" s="142" t="s">
        <v>64</v>
      </c>
      <c r="C36" s="143"/>
      <c r="D36" s="143"/>
      <c r="E36" s="154"/>
      <c r="F36" s="155"/>
      <c r="G36" s="143"/>
      <c r="H36" s="147"/>
      <c r="I36" s="55">
        <f t="shared" si="1"/>
        <v>0</v>
      </c>
      <c r="J36" s="74">
        <f t="shared" si="5"/>
        <v>0</v>
      </c>
      <c r="K36" s="77">
        <f t="shared" si="2"/>
        <v>0</v>
      </c>
      <c r="L36" s="157"/>
      <c r="M36" s="150"/>
      <c r="N36" s="55">
        <v>2</v>
      </c>
      <c r="O36" s="74">
        <f t="shared" si="3"/>
        <v>0</v>
      </c>
      <c r="P36" s="77">
        <f t="shared" si="0"/>
        <v>0</v>
      </c>
      <c r="Q36" s="3"/>
    </row>
    <row r="37" spans="1:17" ht="18" customHeight="1" x14ac:dyDescent="0.2">
      <c r="A37" s="7">
        <f t="shared" si="4"/>
        <v>15</v>
      </c>
      <c r="B37" s="144" t="s">
        <v>65</v>
      </c>
      <c r="C37" s="143" t="s">
        <v>24</v>
      </c>
      <c r="D37" s="143" t="s">
        <v>23</v>
      </c>
      <c r="E37" s="154">
        <v>0.2</v>
      </c>
      <c r="F37" s="155">
        <v>0.06</v>
      </c>
      <c r="G37" s="143" t="s">
        <v>20</v>
      </c>
      <c r="H37" s="147">
        <v>3100</v>
      </c>
      <c r="I37" s="55">
        <f t="shared" si="1"/>
        <v>16</v>
      </c>
      <c r="J37" s="74">
        <f t="shared" si="5"/>
        <v>49600</v>
      </c>
      <c r="K37" s="77">
        <f t="shared" si="2"/>
        <v>74400</v>
      </c>
      <c r="L37" s="157"/>
      <c r="M37" s="150"/>
      <c r="N37" s="55">
        <v>2</v>
      </c>
      <c r="O37" s="74">
        <f t="shared" si="3"/>
        <v>0</v>
      </c>
      <c r="P37" s="77">
        <f t="shared" si="0"/>
        <v>0</v>
      </c>
      <c r="Q37" s="3"/>
    </row>
    <row r="38" spans="1:17" ht="18" customHeight="1" x14ac:dyDescent="0.2">
      <c r="A38" s="7">
        <f t="shared" si="4"/>
        <v>16</v>
      </c>
      <c r="B38" s="142" t="s">
        <v>66</v>
      </c>
      <c r="C38" s="143"/>
      <c r="D38" s="143"/>
      <c r="E38" s="154"/>
      <c r="F38" s="155"/>
      <c r="G38" s="143"/>
      <c r="H38" s="147"/>
      <c r="I38" s="55">
        <f t="shared" si="1"/>
        <v>0</v>
      </c>
      <c r="J38" s="74">
        <f t="shared" si="5"/>
        <v>0</v>
      </c>
      <c r="K38" s="77">
        <f t="shared" si="2"/>
        <v>0</v>
      </c>
      <c r="L38" s="157">
        <v>0.5</v>
      </c>
      <c r="M38" s="150">
        <v>80000</v>
      </c>
      <c r="N38" s="55">
        <v>2</v>
      </c>
      <c r="O38" s="74">
        <f t="shared" si="3"/>
        <v>160000</v>
      </c>
      <c r="P38" s="77">
        <f t="shared" si="0"/>
        <v>0</v>
      </c>
      <c r="Q38" s="3"/>
    </row>
    <row r="39" spans="1:17" ht="18" customHeight="1" x14ac:dyDescent="0.2">
      <c r="A39" s="7">
        <f t="shared" si="4"/>
        <v>17</v>
      </c>
      <c r="B39" s="144" t="s">
        <v>65</v>
      </c>
      <c r="C39" s="143" t="s">
        <v>22</v>
      </c>
      <c r="D39" s="143" t="s">
        <v>19</v>
      </c>
      <c r="E39" s="154">
        <v>0.18</v>
      </c>
      <c r="F39" s="155"/>
      <c r="G39" s="143"/>
      <c r="H39" s="147"/>
      <c r="I39" s="55">
        <f t="shared" si="1"/>
        <v>0</v>
      </c>
      <c r="J39" s="74">
        <f t="shared" si="5"/>
        <v>0</v>
      </c>
      <c r="K39" s="77">
        <f t="shared" si="2"/>
        <v>0</v>
      </c>
      <c r="L39" s="131"/>
      <c r="M39" s="149"/>
      <c r="N39" s="55">
        <v>2</v>
      </c>
      <c r="O39" s="74">
        <f t="shared" si="3"/>
        <v>0</v>
      </c>
      <c r="P39" s="77">
        <f t="shared" si="0"/>
        <v>0</v>
      </c>
      <c r="Q39" s="3"/>
    </row>
    <row r="40" spans="1:17" ht="18" customHeight="1" x14ac:dyDescent="0.2">
      <c r="A40" s="7">
        <f t="shared" si="4"/>
        <v>18</v>
      </c>
      <c r="B40" s="140"/>
      <c r="C40" s="141"/>
      <c r="D40" s="141"/>
      <c r="E40" s="128"/>
      <c r="F40" s="129"/>
      <c r="G40" s="141"/>
      <c r="H40" s="146"/>
      <c r="I40" s="55">
        <f t="shared" si="1"/>
        <v>0</v>
      </c>
      <c r="J40" s="74">
        <f t="shared" si="5"/>
        <v>0</v>
      </c>
      <c r="K40" s="77">
        <f t="shared" si="2"/>
        <v>0</v>
      </c>
      <c r="L40" s="131"/>
      <c r="M40" s="149"/>
      <c r="N40" s="55">
        <v>2</v>
      </c>
      <c r="O40" s="74">
        <f t="shared" si="3"/>
        <v>0</v>
      </c>
      <c r="P40" s="77">
        <f t="shared" si="0"/>
        <v>0</v>
      </c>
      <c r="Q40" s="3"/>
    </row>
    <row r="41" spans="1:17" ht="18" customHeight="1" x14ac:dyDescent="0.2">
      <c r="A41" s="7">
        <f t="shared" si="4"/>
        <v>19</v>
      </c>
      <c r="B41" s="140"/>
      <c r="C41" s="141"/>
      <c r="D41" s="141"/>
      <c r="E41" s="128"/>
      <c r="F41" s="129"/>
      <c r="G41" s="141"/>
      <c r="H41" s="146"/>
      <c r="I41" s="55">
        <f t="shared" si="1"/>
        <v>0</v>
      </c>
      <c r="J41" s="74">
        <f t="shared" si="5"/>
        <v>0</v>
      </c>
      <c r="K41" s="77">
        <f t="shared" si="2"/>
        <v>0</v>
      </c>
      <c r="L41" s="131"/>
      <c r="M41" s="149"/>
      <c r="N41" s="55">
        <v>2</v>
      </c>
      <c r="O41" s="74">
        <f t="shared" si="3"/>
        <v>0</v>
      </c>
      <c r="P41" s="77">
        <f t="shared" si="0"/>
        <v>0</v>
      </c>
      <c r="Q41" s="3"/>
    </row>
    <row r="42" spans="1:17" ht="18" customHeight="1" x14ac:dyDescent="0.2">
      <c r="A42" s="7">
        <f t="shared" si="4"/>
        <v>20</v>
      </c>
      <c r="B42" s="142" t="s">
        <v>67</v>
      </c>
      <c r="C42" s="143" t="s">
        <v>24</v>
      </c>
      <c r="D42" s="143" t="s">
        <v>19</v>
      </c>
      <c r="E42" s="154">
        <v>0.18</v>
      </c>
      <c r="F42" s="155">
        <v>7.0000000000000007E-2</v>
      </c>
      <c r="G42" s="143" t="s">
        <v>20</v>
      </c>
      <c r="H42" s="147">
        <v>1250</v>
      </c>
      <c r="I42" s="55">
        <f t="shared" si="1"/>
        <v>16</v>
      </c>
      <c r="J42" s="74">
        <f t="shared" si="5"/>
        <v>20000</v>
      </c>
      <c r="K42" s="77">
        <f t="shared" si="2"/>
        <v>31500</v>
      </c>
      <c r="L42" s="157"/>
      <c r="M42" s="150"/>
      <c r="N42" s="55">
        <v>2</v>
      </c>
      <c r="O42" s="74">
        <f t="shared" si="3"/>
        <v>0</v>
      </c>
      <c r="P42" s="77">
        <f t="shared" si="0"/>
        <v>0</v>
      </c>
      <c r="Q42" s="3"/>
    </row>
    <row r="43" spans="1:17" ht="18" customHeight="1" x14ac:dyDescent="0.2">
      <c r="A43" s="7">
        <f t="shared" si="4"/>
        <v>21</v>
      </c>
      <c r="B43" s="140"/>
      <c r="C43" s="141"/>
      <c r="D43" s="141"/>
      <c r="E43" s="128"/>
      <c r="F43" s="129"/>
      <c r="G43" s="141"/>
      <c r="H43" s="146"/>
      <c r="I43" s="55">
        <f t="shared" si="1"/>
        <v>0</v>
      </c>
      <c r="J43" s="74">
        <f t="shared" si="5"/>
        <v>0</v>
      </c>
      <c r="K43" s="77">
        <f t="shared" si="2"/>
        <v>0</v>
      </c>
      <c r="L43" s="131"/>
      <c r="M43" s="149"/>
      <c r="N43" s="55">
        <v>2</v>
      </c>
      <c r="O43" s="74">
        <f t="shared" si="3"/>
        <v>0</v>
      </c>
      <c r="P43" s="77">
        <f t="shared" si="0"/>
        <v>0</v>
      </c>
      <c r="Q43" s="3"/>
    </row>
    <row r="44" spans="1:17" ht="18" customHeight="1" x14ac:dyDescent="0.2">
      <c r="A44" s="7">
        <f t="shared" si="4"/>
        <v>22</v>
      </c>
      <c r="B44" s="140"/>
      <c r="C44" s="141"/>
      <c r="D44" s="141"/>
      <c r="E44" s="128"/>
      <c r="F44" s="129"/>
      <c r="G44" s="141"/>
      <c r="H44" s="146"/>
      <c r="I44" s="55">
        <f t="shared" si="1"/>
        <v>0</v>
      </c>
      <c r="J44" s="74">
        <f t="shared" si="5"/>
        <v>0</v>
      </c>
      <c r="K44" s="77">
        <f t="shared" si="2"/>
        <v>0</v>
      </c>
      <c r="L44" s="131"/>
      <c r="M44" s="149"/>
      <c r="N44" s="55">
        <v>2</v>
      </c>
      <c r="O44" s="74">
        <f t="shared" si="3"/>
        <v>0</v>
      </c>
      <c r="P44" s="77">
        <f t="shared" si="0"/>
        <v>0</v>
      </c>
      <c r="Q44" s="3"/>
    </row>
    <row r="45" spans="1:17" ht="18" customHeight="1" x14ac:dyDescent="0.2">
      <c r="A45" s="7">
        <f t="shared" si="4"/>
        <v>23</v>
      </c>
      <c r="B45" s="142" t="s">
        <v>68</v>
      </c>
      <c r="C45" s="143"/>
      <c r="D45" s="143"/>
      <c r="E45" s="154"/>
      <c r="F45" s="155"/>
      <c r="G45" s="143"/>
      <c r="H45" s="147"/>
      <c r="I45" s="55">
        <f t="shared" si="1"/>
        <v>0</v>
      </c>
      <c r="J45" s="74">
        <f t="shared" si="5"/>
        <v>0</v>
      </c>
      <c r="K45" s="77">
        <f t="shared" si="2"/>
        <v>0</v>
      </c>
      <c r="L45" s="157"/>
      <c r="M45" s="150"/>
      <c r="N45" s="55">
        <v>2</v>
      </c>
      <c r="O45" s="74">
        <f t="shared" si="3"/>
        <v>0</v>
      </c>
      <c r="P45" s="77">
        <f t="shared" si="0"/>
        <v>0</v>
      </c>
      <c r="Q45" s="3"/>
    </row>
    <row r="46" spans="1:17" ht="18" customHeight="1" x14ac:dyDescent="0.2">
      <c r="A46" s="7">
        <f t="shared" si="4"/>
        <v>24</v>
      </c>
      <c r="B46" s="144" t="s">
        <v>69</v>
      </c>
      <c r="C46" s="143" t="s">
        <v>24</v>
      </c>
      <c r="D46" s="143" t="s">
        <v>23</v>
      </c>
      <c r="E46" s="154">
        <v>0.15</v>
      </c>
      <c r="F46" s="155">
        <v>0.05</v>
      </c>
      <c r="G46" s="143" t="s">
        <v>20</v>
      </c>
      <c r="H46" s="147">
        <v>700</v>
      </c>
      <c r="I46" s="55">
        <f t="shared" si="1"/>
        <v>16</v>
      </c>
      <c r="J46" s="74">
        <f t="shared" si="5"/>
        <v>11200</v>
      </c>
      <c r="K46" s="77">
        <f t="shared" si="2"/>
        <v>10500</v>
      </c>
      <c r="L46" s="157"/>
      <c r="M46" s="150"/>
      <c r="N46" s="55">
        <v>2</v>
      </c>
      <c r="O46" s="74">
        <f t="shared" si="3"/>
        <v>0</v>
      </c>
      <c r="P46" s="77">
        <f t="shared" si="0"/>
        <v>0</v>
      </c>
      <c r="Q46" s="3"/>
    </row>
    <row r="47" spans="1:17" ht="18" customHeight="1" x14ac:dyDescent="0.2">
      <c r="A47" s="7">
        <f t="shared" si="4"/>
        <v>25</v>
      </c>
      <c r="B47" s="144" t="s">
        <v>70</v>
      </c>
      <c r="C47" s="143" t="s">
        <v>24</v>
      </c>
      <c r="D47" s="143" t="s">
        <v>23</v>
      </c>
      <c r="E47" s="154">
        <v>0.15</v>
      </c>
      <c r="F47" s="155">
        <v>0.05</v>
      </c>
      <c r="G47" s="143" t="s">
        <v>20</v>
      </c>
      <c r="H47" s="147">
        <v>650</v>
      </c>
      <c r="I47" s="55">
        <f t="shared" si="1"/>
        <v>16</v>
      </c>
      <c r="J47" s="74">
        <f t="shared" si="5"/>
        <v>10400</v>
      </c>
      <c r="K47" s="77">
        <f t="shared" si="2"/>
        <v>9750</v>
      </c>
      <c r="L47" s="157"/>
      <c r="M47" s="150"/>
      <c r="N47" s="55">
        <v>2</v>
      </c>
      <c r="O47" s="74">
        <f t="shared" si="3"/>
        <v>0</v>
      </c>
      <c r="P47" s="77">
        <f t="shared" si="0"/>
        <v>0</v>
      </c>
      <c r="Q47" s="3"/>
    </row>
    <row r="48" spans="1:17" ht="18" customHeight="1" x14ac:dyDescent="0.2">
      <c r="A48" s="7">
        <f t="shared" si="4"/>
        <v>26</v>
      </c>
      <c r="B48" s="140"/>
      <c r="C48" s="141"/>
      <c r="D48" s="141"/>
      <c r="E48" s="128"/>
      <c r="F48" s="129"/>
      <c r="G48" s="141"/>
      <c r="H48" s="146"/>
      <c r="I48" s="55">
        <f t="shared" si="1"/>
        <v>0</v>
      </c>
      <c r="J48" s="74">
        <f t="shared" si="5"/>
        <v>0</v>
      </c>
      <c r="K48" s="77">
        <f t="shared" si="2"/>
        <v>0</v>
      </c>
      <c r="L48" s="131"/>
      <c r="M48" s="149"/>
      <c r="N48" s="55">
        <v>2</v>
      </c>
      <c r="O48" s="74">
        <f t="shared" si="3"/>
        <v>0</v>
      </c>
      <c r="P48" s="77">
        <f t="shared" si="0"/>
        <v>0</v>
      </c>
      <c r="Q48" s="3"/>
    </row>
    <row r="49" spans="1:17" ht="18" customHeight="1" x14ac:dyDescent="0.2">
      <c r="A49" s="7">
        <f t="shared" si="4"/>
        <v>27</v>
      </c>
      <c r="B49" s="140"/>
      <c r="C49" s="141"/>
      <c r="D49" s="141"/>
      <c r="E49" s="128"/>
      <c r="F49" s="129"/>
      <c r="G49" s="141"/>
      <c r="H49" s="146"/>
      <c r="I49" s="55">
        <f t="shared" si="1"/>
        <v>0</v>
      </c>
      <c r="J49" s="74">
        <f t="shared" si="5"/>
        <v>0</v>
      </c>
      <c r="K49" s="77">
        <f t="shared" si="2"/>
        <v>0</v>
      </c>
      <c r="L49" s="131"/>
      <c r="M49" s="149"/>
      <c r="N49" s="55">
        <v>2</v>
      </c>
      <c r="O49" s="74">
        <f t="shared" si="3"/>
        <v>0</v>
      </c>
      <c r="P49" s="77">
        <f t="shared" si="0"/>
        <v>0</v>
      </c>
      <c r="Q49" s="3"/>
    </row>
    <row r="50" spans="1:17" ht="18" customHeight="1" x14ac:dyDescent="0.2">
      <c r="A50" s="7">
        <f t="shared" si="4"/>
        <v>28</v>
      </c>
      <c r="B50" s="142" t="s">
        <v>71</v>
      </c>
      <c r="C50" s="143" t="s">
        <v>24</v>
      </c>
      <c r="D50" s="143" t="s">
        <v>19</v>
      </c>
      <c r="E50" s="154">
        <v>0.18</v>
      </c>
      <c r="F50" s="155">
        <v>0.08</v>
      </c>
      <c r="G50" s="143" t="s">
        <v>20</v>
      </c>
      <c r="H50" s="147">
        <v>800</v>
      </c>
      <c r="I50" s="55">
        <f t="shared" si="1"/>
        <v>16</v>
      </c>
      <c r="J50" s="74">
        <f t="shared" si="5"/>
        <v>12800</v>
      </c>
      <c r="K50" s="77">
        <f t="shared" si="2"/>
        <v>23040</v>
      </c>
      <c r="L50" s="157"/>
      <c r="M50" s="150"/>
      <c r="N50" s="55">
        <v>2</v>
      </c>
      <c r="O50" s="74">
        <f t="shared" si="3"/>
        <v>0</v>
      </c>
      <c r="P50" s="77">
        <f t="shared" si="0"/>
        <v>0</v>
      </c>
      <c r="Q50" s="3"/>
    </row>
    <row r="51" spans="1:17" ht="18" customHeight="1" x14ac:dyDescent="0.2">
      <c r="A51" s="7">
        <f t="shared" si="4"/>
        <v>29</v>
      </c>
      <c r="B51" s="126"/>
      <c r="C51" s="127"/>
      <c r="D51" s="127"/>
      <c r="E51" s="128"/>
      <c r="F51" s="129"/>
      <c r="G51" s="127"/>
      <c r="H51" s="130"/>
      <c r="I51" s="55">
        <f t="shared" si="1"/>
        <v>0</v>
      </c>
      <c r="J51" s="74">
        <f t="shared" si="5"/>
        <v>0</v>
      </c>
      <c r="K51" s="77">
        <f t="shared" si="2"/>
        <v>0</v>
      </c>
      <c r="L51" s="131"/>
      <c r="M51" s="130"/>
      <c r="N51" s="55">
        <v>2</v>
      </c>
      <c r="O51" s="74">
        <f t="shared" si="3"/>
        <v>0</v>
      </c>
      <c r="P51" s="77">
        <f t="shared" si="0"/>
        <v>0</v>
      </c>
      <c r="Q51" s="3"/>
    </row>
    <row r="52" spans="1:17" ht="18" customHeight="1" x14ac:dyDescent="0.2">
      <c r="A52" s="7">
        <f t="shared" si="4"/>
        <v>30</v>
      </c>
      <c r="B52" s="126"/>
      <c r="C52" s="127"/>
      <c r="D52" s="127"/>
      <c r="E52" s="128"/>
      <c r="F52" s="129"/>
      <c r="G52" s="127"/>
      <c r="H52" s="130"/>
      <c r="I52" s="55">
        <f t="shared" si="1"/>
        <v>0</v>
      </c>
      <c r="J52" s="74">
        <f t="shared" si="5"/>
        <v>0</v>
      </c>
      <c r="K52" s="77">
        <f t="shared" si="2"/>
        <v>0</v>
      </c>
      <c r="L52" s="131"/>
      <c r="M52" s="130"/>
      <c r="N52" s="55">
        <v>2</v>
      </c>
      <c r="O52" s="74">
        <f t="shared" si="3"/>
        <v>0</v>
      </c>
      <c r="P52" s="77">
        <f t="shared" si="0"/>
        <v>0</v>
      </c>
      <c r="Q52" s="3"/>
    </row>
    <row r="53" spans="1:17" ht="18" customHeight="1" x14ac:dyDescent="0.2">
      <c r="A53" s="7">
        <f t="shared" si="4"/>
        <v>31</v>
      </c>
      <c r="B53" s="126"/>
      <c r="C53" s="127"/>
      <c r="D53" s="127"/>
      <c r="E53" s="128"/>
      <c r="F53" s="129"/>
      <c r="G53" s="127"/>
      <c r="H53" s="130"/>
      <c r="I53" s="55">
        <f t="shared" si="1"/>
        <v>0</v>
      </c>
      <c r="J53" s="74">
        <f t="shared" si="5"/>
        <v>0</v>
      </c>
      <c r="K53" s="77">
        <f t="shared" si="2"/>
        <v>0</v>
      </c>
      <c r="L53" s="131"/>
      <c r="M53" s="130"/>
      <c r="N53" s="55">
        <v>2</v>
      </c>
      <c r="O53" s="74">
        <f t="shared" si="3"/>
        <v>0</v>
      </c>
      <c r="P53" s="77">
        <f t="shared" si="0"/>
        <v>0</v>
      </c>
      <c r="Q53" s="3"/>
    </row>
    <row r="54" spans="1:17" ht="18" customHeight="1" x14ac:dyDescent="0.2">
      <c r="A54" s="7">
        <f t="shared" si="4"/>
        <v>32</v>
      </c>
      <c r="B54" s="126"/>
      <c r="C54" s="127"/>
      <c r="D54" s="127"/>
      <c r="E54" s="128"/>
      <c r="F54" s="129"/>
      <c r="G54" s="127"/>
      <c r="H54" s="130"/>
      <c r="I54" s="55">
        <f t="shared" si="1"/>
        <v>0</v>
      </c>
      <c r="J54" s="74">
        <f t="shared" si="5"/>
        <v>0</v>
      </c>
      <c r="K54" s="77">
        <f t="shared" si="2"/>
        <v>0</v>
      </c>
      <c r="L54" s="131"/>
      <c r="M54" s="130"/>
      <c r="N54" s="55">
        <v>2</v>
      </c>
      <c r="O54" s="74">
        <f t="shared" si="3"/>
        <v>0</v>
      </c>
      <c r="P54" s="77">
        <f t="shared" si="0"/>
        <v>0</v>
      </c>
      <c r="Q54" s="3"/>
    </row>
    <row r="55" spans="1:17" ht="18" customHeight="1" x14ac:dyDescent="0.2">
      <c r="A55" s="7">
        <f t="shared" si="4"/>
        <v>33</v>
      </c>
      <c r="B55" s="126"/>
      <c r="C55" s="127"/>
      <c r="D55" s="127"/>
      <c r="E55" s="128"/>
      <c r="F55" s="129"/>
      <c r="G55" s="127"/>
      <c r="H55" s="130"/>
      <c r="I55" s="55">
        <f t="shared" si="1"/>
        <v>0</v>
      </c>
      <c r="J55" s="74">
        <f t="shared" si="5"/>
        <v>0</v>
      </c>
      <c r="K55" s="77">
        <f t="shared" si="2"/>
        <v>0</v>
      </c>
      <c r="L55" s="131"/>
      <c r="M55" s="130"/>
      <c r="N55" s="55">
        <v>2</v>
      </c>
      <c r="O55" s="74">
        <f t="shared" si="3"/>
        <v>0</v>
      </c>
      <c r="P55" s="77">
        <f t="shared" si="0"/>
        <v>0</v>
      </c>
      <c r="Q55" s="3"/>
    </row>
    <row r="56" spans="1:17" ht="18" customHeight="1" x14ac:dyDescent="0.2">
      <c r="A56" s="7">
        <f t="shared" si="4"/>
        <v>34</v>
      </c>
      <c r="B56" s="126"/>
      <c r="C56" s="127"/>
      <c r="D56" s="127"/>
      <c r="E56" s="128"/>
      <c r="F56" s="129"/>
      <c r="G56" s="127"/>
      <c r="H56" s="130"/>
      <c r="I56" s="55">
        <f t="shared" si="1"/>
        <v>0</v>
      </c>
      <c r="J56" s="74">
        <f t="shared" si="5"/>
        <v>0</v>
      </c>
      <c r="K56" s="77">
        <f t="shared" si="2"/>
        <v>0</v>
      </c>
      <c r="L56" s="131"/>
      <c r="M56" s="130"/>
      <c r="N56" s="55">
        <v>2</v>
      </c>
      <c r="O56" s="74">
        <f t="shared" si="3"/>
        <v>0</v>
      </c>
      <c r="P56" s="77">
        <f t="shared" si="0"/>
        <v>0</v>
      </c>
      <c r="Q56" s="3"/>
    </row>
    <row r="57" spans="1:17" ht="18" customHeight="1" x14ac:dyDescent="0.2">
      <c r="A57" s="7">
        <f t="shared" si="4"/>
        <v>35</v>
      </c>
      <c r="B57" s="126"/>
      <c r="C57" s="127"/>
      <c r="D57" s="127"/>
      <c r="E57" s="128"/>
      <c r="F57" s="129"/>
      <c r="G57" s="127"/>
      <c r="H57" s="130"/>
      <c r="I57" s="55">
        <f t="shared" si="1"/>
        <v>0</v>
      </c>
      <c r="J57" s="74">
        <f t="shared" si="5"/>
        <v>0</v>
      </c>
      <c r="K57" s="77">
        <f t="shared" si="2"/>
        <v>0</v>
      </c>
      <c r="L57" s="131"/>
      <c r="M57" s="130"/>
      <c r="N57" s="55">
        <v>2</v>
      </c>
      <c r="O57" s="74">
        <f t="shared" si="3"/>
        <v>0</v>
      </c>
      <c r="P57" s="77">
        <f t="shared" si="0"/>
        <v>0</v>
      </c>
      <c r="Q57" s="3"/>
    </row>
    <row r="58" spans="1:17" ht="18" customHeight="1" x14ac:dyDescent="0.2">
      <c r="A58" s="7">
        <f t="shared" si="4"/>
        <v>36</v>
      </c>
      <c r="B58" s="126"/>
      <c r="C58" s="127"/>
      <c r="D58" s="127"/>
      <c r="E58" s="128"/>
      <c r="F58" s="129"/>
      <c r="G58" s="127"/>
      <c r="H58" s="130"/>
      <c r="I58" s="55">
        <f t="shared" si="1"/>
        <v>0</v>
      </c>
      <c r="J58" s="74">
        <f t="shared" si="5"/>
        <v>0</v>
      </c>
      <c r="K58" s="77">
        <f t="shared" si="2"/>
        <v>0</v>
      </c>
      <c r="L58" s="131"/>
      <c r="M58" s="130"/>
      <c r="N58" s="55">
        <v>2</v>
      </c>
      <c r="O58" s="74">
        <f t="shared" si="3"/>
        <v>0</v>
      </c>
      <c r="P58" s="77">
        <f t="shared" si="0"/>
        <v>0</v>
      </c>
      <c r="Q58" s="3"/>
    </row>
    <row r="59" spans="1:17" ht="18" customHeight="1" x14ac:dyDescent="0.2">
      <c r="A59" s="7">
        <f t="shared" si="4"/>
        <v>37</v>
      </c>
      <c r="B59" s="126"/>
      <c r="C59" s="127"/>
      <c r="D59" s="127"/>
      <c r="E59" s="128"/>
      <c r="F59" s="129"/>
      <c r="G59" s="127"/>
      <c r="H59" s="130"/>
      <c r="I59" s="55">
        <f t="shared" si="1"/>
        <v>0</v>
      </c>
      <c r="J59" s="74">
        <f t="shared" si="5"/>
        <v>0</v>
      </c>
      <c r="K59" s="77">
        <f t="shared" si="2"/>
        <v>0</v>
      </c>
      <c r="L59" s="131"/>
      <c r="M59" s="130"/>
      <c r="N59" s="55">
        <v>2</v>
      </c>
      <c r="O59" s="74">
        <f t="shared" si="3"/>
        <v>0</v>
      </c>
      <c r="P59" s="77">
        <f t="shared" si="0"/>
        <v>0</v>
      </c>
      <c r="Q59" s="3"/>
    </row>
    <row r="60" spans="1:17" ht="18" customHeight="1" x14ac:dyDescent="0.2">
      <c r="A60" s="7">
        <f t="shared" si="4"/>
        <v>38</v>
      </c>
      <c r="B60" s="126"/>
      <c r="C60" s="127"/>
      <c r="D60" s="127"/>
      <c r="E60" s="128"/>
      <c r="F60" s="129"/>
      <c r="G60" s="127"/>
      <c r="H60" s="130"/>
      <c r="I60" s="55">
        <f t="shared" si="1"/>
        <v>0</v>
      </c>
      <c r="J60" s="74">
        <f t="shared" si="5"/>
        <v>0</v>
      </c>
      <c r="K60" s="77">
        <f t="shared" si="2"/>
        <v>0</v>
      </c>
      <c r="L60" s="131"/>
      <c r="M60" s="130"/>
      <c r="N60" s="55">
        <v>2</v>
      </c>
      <c r="O60" s="74">
        <f t="shared" si="3"/>
        <v>0</v>
      </c>
      <c r="P60" s="77">
        <f t="shared" si="0"/>
        <v>0</v>
      </c>
      <c r="Q60" s="3"/>
    </row>
    <row r="61" spans="1:17" ht="18" customHeight="1" x14ac:dyDescent="0.2">
      <c r="A61" s="7">
        <f t="shared" si="4"/>
        <v>39</v>
      </c>
      <c r="B61" s="126"/>
      <c r="C61" s="127"/>
      <c r="D61" s="127"/>
      <c r="E61" s="128"/>
      <c r="F61" s="129"/>
      <c r="G61" s="127"/>
      <c r="H61" s="130"/>
      <c r="I61" s="55">
        <f t="shared" si="1"/>
        <v>0</v>
      </c>
      <c r="J61" s="74">
        <f t="shared" si="5"/>
        <v>0</v>
      </c>
      <c r="K61" s="77">
        <f t="shared" si="2"/>
        <v>0</v>
      </c>
      <c r="L61" s="131"/>
      <c r="M61" s="130"/>
      <c r="N61" s="55">
        <v>2</v>
      </c>
      <c r="O61" s="74">
        <f t="shared" si="3"/>
        <v>0</v>
      </c>
      <c r="P61" s="77">
        <f t="shared" si="0"/>
        <v>0</v>
      </c>
      <c r="Q61" s="3"/>
    </row>
    <row r="62" spans="1:17" ht="18" customHeight="1" x14ac:dyDescent="0.2">
      <c r="A62" s="7">
        <f t="shared" si="4"/>
        <v>40</v>
      </c>
      <c r="B62" s="126"/>
      <c r="C62" s="127"/>
      <c r="D62" s="127"/>
      <c r="E62" s="128"/>
      <c r="F62" s="129"/>
      <c r="G62" s="127"/>
      <c r="H62" s="130"/>
      <c r="I62" s="55">
        <f t="shared" si="1"/>
        <v>0</v>
      </c>
      <c r="J62" s="74">
        <f t="shared" si="5"/>
        <v>0</v>
      </c>
      <c r="K62" s="77">
        <f t="shared" si="2"/>
        <v>0</v>
      </c>
      <c r="L62" s="131"/>
      <c r="M62" s="130"/>
      <c r="N62" s="55">
        <v>2</v>
      </c>
      <c r="O62" s="74">
        <f t="shared" si="3"/>
        <v>0</v>
      </c>
      <c r="P62" s="77">
        <f t="shared" si="0"/>
        <v>0</v>
      </c>
      <c r="Q62" s="3"/>
    </row>
    <row r="63" spans="1:17" ht="18" customHeight="1" x14ac:dyDescent="0.2">
      <c r="A63" s="7">
        <f t="shared" si="4"/>
        <v>41</v>
      </c>
      <c r="B63" s="126"/>
      <c r="C63" s="127"/>
      <c r="D63" s="127"/>
      <c r="E63" s="128"/>
      <c r="F63" s="129"/>
      <c r="G63" s="127"/>
      <c r="H63" s="130"/>
      <c r="I63" s="55">
        <f t="shared" si="1"/>
        <v>0</v>
      </c>
      <c r="J63" s="74">
        <f t="shared" si="5"/>
        <v>0</v>
      </c>
      <c r="K63" s="77">
        <f t="shared" si="2"/>
        <v>0</v>
      </c>
      <c r="L63" s="131"/>
      <c r="M63" s="130"/>
      <c r="N63" s="55">
        <v>2</v>
      </c>
      <c r="O63" s="74">
        <f t="shared" si="3"/>
        <v>0</v>
      </c>
      <c r="P63" s="77">
        <f t="shared" si="0"/>
        <v>0</v>
      </c>
      <c r="Q63" s="3"/>
    </row>
    <row r="64" spans="1:17" ht="18" customHeight="1" x14ac:dyDescent="0.2">
      <c r="A64" s="7">
        <f t="shared" si="4"/>
        <v>42</v>
      </c>
      <c r="B64" s="126"/>
      <c r="C64" s="127"/>
      <c r="D64" s="127"/>
      <c r="E64" s="128"/>
      <c r="F64" s="129"/>
      <c r="G64" s="127"/>
      <c r="H64" s="130"/>
      <c r="I64" s="55">
        <f t="shared" si="1"/>
        <v>0</v>
      </c>
      <c r="J64" s="74">
        <f t="shared" si="5"/>
        <v>0</v>
      </c>
      <c r="K64" s="77">
        <f t="shared" si="2"/>
        <v>0</v>
      </c>
      <c r="L64" s="131"/>
      <c r="M64" s="130"/>
      <c r="N64" s="55">
        <v>2</v>
      </c>
      <c r="O64" s="74">
        <f t="shared" si="3"/>
        <v>0</v>
      </c>
      <c r="P64" s="77">
        <f t="shared" si="0"/>
        <v>0</v>
      </c>
      <c r="Q64" s="3"/>
    </row>
    <row r="65" spans="1:17" ht="18" customHeight="1" x14ac:dyDescent="0.2">
      <c r="A65" s="7">
        <f t="shared" si="4"/>
        <v>43</v>
      </c>
      <c r="B65" s="126"/>
      <c r="C65" s="127"/>
      <c r="D65" s="127"/>
      <c r="E65" s="128"/>
      <c r="F65" s="129"/>
      <c r="G65" s="127"/>
      <c r="H65" s="130"/>
      <c r="I65" s="55">
        <f t="shared" si="1"/>
        <v>0</v>
      </c>
      <c r="J65" s="74">
        <f t="shared" si="5"/>
        <v>0</v>
      </c>
      <c r="K65" s="77">
        <f t="shared" si="2"/>
        <v>0</v>
      </c>
      <c r="L65" s="131"/>
      <c r="M65" s="130"/>
      <c r="N65" s="55">
        <v>2</v>
      </c>
      <c r="O65" s="74">
        <f t="shared" si="3"/>
        <v>0</v>
      </c>
      <c r="P65" s="77">
        <f t="shared" si="0"/>
        <v>0</v>
      </c>
      <c r="Q65" s="3"/>
    </row>
    <row r="66" spans="1:17" ht="18" customHeight="1" x14ac:dyDescent="0.2">
      <c r="A66" s="7">
        <f t="shared" si="4"/>
        <v>44</v>
      </c>
      <c r="B66" s="126"/>
      <c r="C66" s="127"/>
      <c r="D66" s="127"/>
      <c r="E66" s="128"/>
      <c r="F66" s="129"/>
      <c r="G66" s="127"/>
      <c r="H66" s="130"/>
      <c r="I66" s="55">
        <f t="shared" si="1"/>
        <v>0</v>
      </c>
      <c r="J66" s="74">
        <f t="shared" si="5"/>
        <v>0</v>
      </c>
      <c r="K66" s="77">
        <f t="shared" si="2"/>
        <v>0</v>
      </c>
      <c r="L66" s="131"/>
      <c r="M66" s="130"/>
      <c r="N66" s="55">
        <v>2</v>
      </c>
      <c r="O66" s="74">
        <f t="shared" si="3"/>
        <v>0</v>
      </c>
      <c r="P66" s="77">
        <f t="shared" si="0"/>
        <v>0</v>
      </c>
      <c r="Q66" s="3"/>
    </row>
    <row r="67" spans="1:17" ht="18" customHeight="1" x14ac:dyDescent="0.2">
      <c r="A67" s="7">
        <f t="shared" si="4"/>
        <v>45</v>
      </c>
      <c r="B67" s="126"/>
      <c r="C67" s="127"/>
      <c r="D67" s="127"/>
      <c r="E67" s="128"/>
      <c r="F67" s="129"/>
      <c r="G67" s="127"/>
      <c r="H67" s="130"/>
      <c r="I67" s="55">
        <f t="shared" si="1"/>
        <v>0</v>
      </c>
      <c r="J67" s="74">
        <f t="shared" si="5"/>
        <v>0</v>
      </c>
      <c r="K67" s="77">
        <f t="shared" si="2"/>
        <v>0</v>
      </c>
      <c r="L67" s="131"/>
      <c r="M67" s="130"/>
      <c r="N67" s="55">
        <v>2</v>
      </c>
      <c r="O67" s="74">
        <f t="shared" si="3"/>
        <v>0</v>
      </c>
      <c r="P67" s="77">
        <f t="shared" si="0"/>
        <v>0</v>
      </c>
      <c r="Q67" s="3"/>
    </row>
    <row r="68" spans="1:17" ht="18" customHeight="1" x14ac:dyDescent="0.2">
      <c r="A68" s="7">
        <f t="shared" si="4"/>
        <v>46</v>
      </c>
      <c r="B68" s="126"/>
      <c r="C68" s="127"/>
      <c r="D68" s="127"/>
      <c r="E68" s="128"/>
      <c r="F68" s="129"/>
      <c r="G68" s="127"/>
      <c r="H68" s="130"/>
      <c r="I68" s="55">
        <f t="shared" si="1"/>
        <v>0</v>
      </c>
      <c r="J68" s="74">
        <f t="shared" si="5"/>
        <v>0</v>
      </c>
      <c r="K68" s="77">
        <f t="shared" si="2"/>
        <v>0</v>
      </c>
      <c r="L68" s="131"/>
      <c r="M68" s="130"/>
      <c r="N68" s="55">
        <v>2</v>
      </c>
      <c r="O68" s="74">
        <f t="shared" si="3"/>
        <v>0</v>
      </c>
      <c r="P68" s="77">
        <f t="shared" si="0"/>
        <v>0</v>
      </c>
      <c r="Q68" s="3"/>
    </row>
    <row r="69" spans="1:17" ht="18" customHeight="1" x14ac:dyDescent="0.2">
      <c r="A69" s="7">
        <f t="shared" si="4"/>
        <v>47</v>
      </c>
      <c r="B69" s="126"/>
      <c r="C69" s="127"/>
      <c r="D69" s="127"/>
      <c r="E69" s="128"/>
      <c r="F69" s="129"/>
      <c r="G69" s="127"/>
      <c r="H69" s="130"/>
      <c r="I69" s="55">
        <f t="shared" si="1"/>
        <v>0</v>
      </c>
      <c r="J69" s="74">
        <f t="shared" si="5"/>
        <v>0</v>
      </c>
      <c r="K69" s="77">
        <f t="shared" si="2"/>
        <v>0</v>
      </c>
      <c r="L69" s="131"/>
      <c r="M69" s="130"/>
      <c r="N69" s="55">
        <v>2</v>
      </c>
      <c r="O69" s="74">
        <f t="shared" si="3"/>
        <v>0</v>
      </c>
      <c r="P69" s="77">
        <f t="shared" si="0"/>
        <v>0</v>
      </c>
      <c r="Q69" s="3"/>
    </row>
    <row r="70" spans="1:17" ht="18" customHeight="1" x14ac:dyDescent="0.2">
      <c r="A70" s="7">
        <f t="shared" si="4"/>
        <v>48</v>
      </c>
      <c r="B70" s="126"/>
      <c r="C70" s="127"/>
      <c r="D70" s="127"/>
      <c r="E70" s="128"/>
      <c r="F70" s="129"/>
      <c r="G70" s="127"/>
      <c r="H70" s="130"/>
      <c r="I70" s="55">
        <f t="shared" si="1"/>
        <v>0</v>
      </c>
      <c r="J70" s="74">
        <f t="shared" si="5"/>
        <v>0</v>
      </c>
      <c r="K70" s="77">
        <f t="shared" si="2"/>
        <v>0</v>
      </c>
      <c r="L70" s="131"/>
      <c r="M70" s="130"/>
      <c r="N70" s="55">
        <v>2</v>
      </c>
      <c r="O70" s="74">
        <f t="shared" si="3"/>
        <v>0</v>
      </c>
      <c r="P70" s="77">
        <f t="shared" si="0"/>
        <v>0</v>
      </c>
      <c r="Q70" s="3"/>
    </row>
    <row r="71" spans="1:17" ht="18" customHeight="1" x14ac:dyDescent="0.2">
      <c r="A71" s="7">
        <f t="shared" si="4"/>
        <v>49</v>
      </c>
      <c r="B71" s="126"/>
      <c r="C71" s="127"/>
      <c r="D71" s="127"/>
      <c r="E71" s="128"/>
      <c r="F71" s="129"/>
      <c r="G71" s="127"/>
      <c r="H71" s="130"/>
      <c r="I71" s="55">
        <f t="shared" si="1"/>
        <v>0</v>
      </c>
      <c r="J71" s="74">
        <f t="shared" si="5"/>
        <v>0</v>
      </c>
      <c r="K71" s="77">
        <f t="shared" si="2"/>
        <v>0</v>
      </c>
      <c r="L71" s="131"/>
      <c r="M71" s="130"/>
      <c r="N71" s="55">
        <v>2</v>
      </c>
      <c r="O71" s="74">
        <f t="shared" si="3"/>
        <v>0</v>
      </c>
      <c r="P71" s="77">
        <f t="shared" si="0"/>
        <v>0</v>
      </c>
      <c r="Q71" s="3"/>
    </row>
    <row r="72" spans="1:17" ht="18" customHeight="1" thickBot="1" x14ac:dyDescent="0.25">
      <c r="A72" s="7">
        <f t="shared" si="4"/>
        <v>50</v>
      </c>
      <c r="B72" s="132"/>
      <c r="C72" s="133"/>
      <c r="D72" s="133"/>
      <c r="E72" s="134"/>
      <c r="F72" s="135"/>
      <c r="G72" s="133"/>
      <c r="H72" s="136"/>
      <c r="I72" s="56">
        <f t="shared" si="1"/>
        <v>0</v>
      </c>
      <c r="J72" s="75">
        <f t="shared" si="5"/>
        <v>0</v>
      </c>
      <c r="K72" s="78">
        <f t="shared" si="2"/>
        <v>0</v>
      </c>
      <c r="L72" s="137"/>
      <c r="M72" s="136"/>
      <c r="N72" s="56">
        <v>2</v>
      </c>
      <c r="O72" s="75">
        <f t="shared" si="3"/>
        <v>0</v>
      </c>
      <c r="P72" s="78">
        <f t="shared" si="0"/>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47</v>
      </c>
      <c r="C75" s="10"/>
      <c r="D75" s="10"/>
      <c r="E75" s="90"/>
      <c r="F75" s="3"/>
      <c r="G75" s="3"/>
      <c r="H75" s="8"/>
      <c r="I75" s="88"/>
      <c r="J75" s="87" t="s">
        <v>46</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55</v>
      </c>
      <c r="C77" s="12"/>
      <c r="D77" s="12"/>
      <c r="E77" s="90"/>
      <c r="F77" s="3"/>
      <c r="G77" s="3"/>
      <c r="H77" s="8"/>
      <c r="I77" s="89"/>
      <c r="J77" s="21" t="s">
        <v>48</v>
      </c>
      <c r="K77" s="85">
        <f>SUM(K23:K72)</f>
        <v>243090</v>
      </c>
      <c r="L77" s="12"/>
      <c r="M77" s="12"/>
      <c r="N77" s="12"/>
      <c r="O77" s="21" t="s">
        <v>49</v>
      </c>
      <c r="P77" s="86">
        <f>SUM(P23:P72)</f>
        <v>50880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51</v>
      </c>
      <c r="P79" s="86">
        <f>P77+K77</f>
        <v>293970</v>
      </c>
      <c r="Q79" s="3"/>
    </row>
    <row r="80" spans="1:17" ht="18.75" x14ac:dyDescent="0.25">
      <c r="A80" s="3"/>
      <c r="B80" s="14" t="s">
        <v>54</v>
      </c>
      <c r="C80" s="12"/>
      <c r="D80" s="12"/>
      <c r="E80" s="90"/>
      <c r="F80" s="3"/>
      <c r="G80" s="3"/>
      <c r="H80" s="8"/>
      <c r="I80" s="89"/>
      <c r="J80" s="15"/>
      <c r="K80" s="15"/>
      <c r="L80" s="15"/>
      <c r="M80" s="15"/>
      <c r="N80" s="30"/>
      <c r="O80" s="21" t="s">
        <v>52</v>
      </c>
      <c r="P80" s="86">
        <f>P79/12</f>
        <v>24497.5</v>
      </c>
      <c r="Q80" s="3"/>
    </row>
    <row r="81" spans="1:17" ht="18.75" x14ac:dyDescent="0.3">
      <c r="A81" s="3"/>
      <c r="B81" s="14" t="s">
        <v>16</v>
      </c>
      <c r="C81" s="12"/>
      <c r="D81" s="12"/>
      <c r="E81" s="90"/>
      <c r="F81" s="3"/>
      <c r="G81" s="3"/>
      <c r="H81" s="8"/>
      <c r="I81" s="89"/>
      <c r="J81" s="15"/>
      <c r="K81" s="15"/>
      <c r="L81" s="15"/>
      <c r="M81" s="15"/>
      <c r="N81" s="15"/>
      <c r="O81" s="99" t="s">
        <v>50</v>
      </c>
      <c r="P81" s="16"/>
      <c r="Q81" s="3"/>
    </row>
    <row r="82" spans="1:17" ht="19.5" thickBot="1" x14ac:dyDescent="0.3">
      <c r="A82" s="3"/>
      <c r="B82" s="29" t="s">
        <v>53</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ZRnP9ytfYXFpP2ilm2/nDJEgHuNkd4fw5HGSzve6T4WGUHKVGjqWvNnr8XuNZdtjbdWaoytrLarul67Mz+MWXA==" saltValue="riV7zsT01nrTSuzRhHYzog==" spinCount="100000" sheet="1" selectLockedCells="1"/>
  <mergeCells count="1">
    <mergeCell ref="N1:Q2"/>
  </mergeCells>
  <dataValidations count="3">
    <dataValidation type="list" allowBlank="1" showInputMessage="1" showErrorMessage="1" sqref="G23:G72" xr:uid="{2415AD5D-9493-4047-9733-5C7F3FCCB92B}">
      <formula1>"RAC-1, RAC-2, RAC-3"</formula1>
    </dataValidation>
    <dataValidation type="list" allowBlank="1" showInputMessage="1" showErrorMessage="1" sqref="D23:D72" xr:uid="{CC15FD96-C587-4123-B4FF-923152B83E30}">
      <formula1>"Asphalt-Rubber/Field Blend, Terminal Blend"</formula1>
    </dataValidation>
    <dataValidation type="list" allowBlank="1" showInputMessage="1" showErrorMessage="1" sqref="C23:C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Props1.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2.xml><?xml version="1.0" encoding="utf-8"?>
<ds:datastoreItem xmlns:ds="http://schemas.openxmlformats.org/officeDocument/2006/customXml" ds:itemID="{3818E660-FDEB-4F9B-9413-3F19B4B41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565179-7368-4713-9092-9F56620A9D63}">
  <ds:schemaRefs>
    <ds:schemaRef ds:uri="http://schemas.openxmlformats.org/package/2006/metadata/core-properties"/>
    <ds:schemaRef ds:uri="http://www.w3.org/XML/1998/namespace"/>
    <ds:schemaRef ds:uri="http://purl.org/dc/terms/"/>
    <ds:schemaRef ds:uri="http://purl.org/dc/dcmitype/"/>
    <ds:schemaRef ds:uri="http://schemas.microsoft.com/office/2006/metadata/properties"/>
    <ds:schemaRef ds:uri="http://schemas.microsoft.com/office/2006/documentManagement/types"/>
    <ds:schemaRef ds:uri="http://purl.org/dc/elements/1.1/"/>
    <ds:schemaRef ds:uri="b03d162d-4760-47d0-9f94-35e089ead8c1"/>
    <ds:schemaRef ds:uri="http://schemas.microsoft.com/office/infopath/2007/PartnerControls"/>
    <ds:schemaRef ds:uri="edbde3cc-69c4-4b33-9f5e-f1659c0a55bf"/>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2</vt:lpstr>
      <vt:lpstr>Samples</vt:lpstr>
      <vt:lpstr>'Payment Calc Sum – Tri Tier 2'!Print_Titles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748-4 (new 08/24)</dc:title>
  <dc:subject>This Department of Resources Recycling and Recovery (CalRecycle) form is used to record paving projects and associated expenditures.  This form is used for all TRP15 and TRP16 grants and later, approved for Tribal Tier 2 rates.</dc:subject>
  <dc:creator>Amante, Nicholas@CalRecycle</dc:creator>
  <cp:keywords>Tire, TRP, RAC, Rubberized Pavement, Calculation</cp:keywords>
  <dc:description/>
  <cp:lastModifiedBy>Jadon, Khushboo@CalRecycle</cp:lastModifiedBy>
  <cp:revision/>
  <cp:lastPrinted>2023-05-11T18:32:45Z</cp:lastPrinted>
  <dcterms:created xsi:type="dcterms:W3CDTF">2022-09-26T22:21:43Z</dcterms:created>
  <dcterms:modified xsi:type="dcterms:W3CDTF">2024-08-29T22:26:27Z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ies>
</file>