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calrecycle-my.sharepoint.com/personal/khushboo_jadon_calrecycle_ca_gov/Documents/Desktop/TRP Forms for design/"/>
    </mc:Choice>
  </mc:AlternateContent>
  <xr:revisionPtr revIDLastSave="30" documentId="8_{527C7192-204F-4496-B503-9A21C660BB34}" xr6:coauthVersionLast="47" xr6:coauthVersionMax="47" xr10:uidLastSave="{FE48E21C-8EC2-4B2B-896A-4D3E1EA3DA4D}"/>
  <bookViews>
    <workbookView xWindow="-120" yWindow="-120" windowWidth="29040" windowHeight="15720" xr2:uid="{2F26E887-5E25-4464-B842-78D916259050}"/>
  </bookViews>
  <sheets>
    <sheet name="Payment Calc Summary – Tier 1" sheetId="1" r:id="rId1"/>
    <sheet name="Samples" sheetId="3" r:id="rId2"/>
    <sheet name="Regional Grant Sample" sheetId="5" r:id="rId3"/>
  </sheets>
  <definedNames>
    <definedName name="_xlnm.Print_Titles" localSheetId="0">'Payment Calc Summary – Tier 1'!$1:$22</definedName>
    <definedName name="_xlnm.Print_Titles" localSheetId="2">'Regional Grant Sample'!$1:$22</definedName>
    <definedName name="_xlnm.Print_Titles" localSheetId="1">Samples!$1:$22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72" i="5" l="1"/>
  <c r="Q72" i="5"/>
  <c r="M72" i="5"/>
  <c r="L72" i="5"/>
  <c r="K72" i="5"/>
  <c r="R71" i="5"/>
  <c r="Q71" i="5"/>
  <c r="M71" i="5"/>
  <c r="K71" i="5"/>
  <c r="L71" i="5" s="1"/>
  <c r="R70" i="5"/>
  <c r="Q70" i="5"/>
  <c r="M70" i="5"/>
  <c r="K70" i="5"/>
  <c r="L70" i="5" s="1"/>
  <c r="R69" i="5"/>
  <c r="Q69" i="5"/>
  <c r="M69" i="5"/>
  <c r="K69" i="5"/>
  <c r="L69" i="5" s="1"/>
  <c r="R68" i="5"/>
  <c r="Q68" i="5"/>
  <c r="M68" i="5"/>
  <c r="L68" i="5"/>
  <c r="K68" i="5"/>
  <c r="R67" i="5"/>
  <c r="Q67" i="5"/>
  <c r="M67" i="5"/>
  <c r="K67" i="5"/>
  <c r="L67" i="5" s="1"/>
  <c r="R66" i="5"/>
  <c r="Q66" i="5"/>
  <c r="M66" i="5"/>
  <c r="K66" i="5"/>
  <c r="L66" i="5" s="1"/>
  <c r="R65" i="5"/>
  <c r="Q65" i="5"/>
  <c r="M65" i="5"/>
  <c r="K65" i="5"/>
  <c r="L65" i="5" s="1"/>
  <c r="R64" i="5"/>
  <c r="Q64" i="5"/>
  <c r="M64" i="5"/>
  <c r="L64" i="5"/>
  <c r="K64" i="5"/>
  <c r="R63" i="5"/>
  <c r="Q63" i="5"/>
  <c r="M63" i="5"/>
  <c r="K63" i="5"/>
  <c r="L63" i="5" s="1"/>
  <c r="R62" i="5"/>
  <c r="Q62" i="5"/>
  <c r="M62" i="5"/>
  <c r="K62" i="5"/>
  <c r="L62" i="5" s="1"/>
  <c r="R61" i="5"/>
  <c r="Q61" i="5"/>
  <c r="M61" i="5"/>
  <c r="K61" i="5"/>
  <c r="L61" i="5" s="1"/>
  <c r="R60" i="5"/>
  <c r="Q60" i="5"/>
  <c r="M60" i="5"/>
  <c r="L60" i="5"/>
  <c r="K60" i="5"/>
  <c r="R59" i="5"/>
  <c r="Q59" i="5"/>
  <c r="M59" i="5"/>
  <c r="K59" i="5"/>
  <c r="L59" i="5" s="1"/>
  <c r="R58" i="5"/>
  <c r="Q58" i="5"/>
  <c r="M58" i="5"/>
  <c r="K58" i="5"/>
  <c r="L58" i="5" s="1"/>
  <c r="R57" i="5"/>
  <c r="Q57" i="5"/>
  <c r="M57" i="5"/>
  <c r="K57" i="5"/>
  <c r="L57" i="5" s="1"/>
  <c r="R56" i="5"/>
  <c r="Q56" i="5"/>
  <c r="M56" i="5"/>
  <c r="L56" i="5"/>
  <c r="K56" i="5"/>
  <c r="R55" i="5"/>
  <c r="Q55" i="5"/>
  <c r="M55" i="5"/>
  <c r="K55" i="5"/>
  <c r="L55" i="5" s="1"/>
  <c r="R54" i="5"/>
  <c r="Q54" i="5"/>
  <c r="M54" i="5"/>
  <c r="K54" i="5"/>
  <c r="L54" i="5" s="1"/>
  <c r="R53" i="5"/>
  <c r="Q53" i="5"/>
  <c r="M53" i="5"/>
  <c r="K53" i="5"/>
  <c r="L53" i="5" s="1"/>
  <c r="R52" i="5"/>
  <c r="Q52" i="5"/>
  <c r="M52" i="5"/>
  <c r="L52" i="5"/>
  <c r="K52" i="5"/>
  <c r="R51" i="5"/>
  <c r="Q51" i="5"/>
  <c r="M51" i="5"/>
  <c r="K51" i="5"/>
  <c r="L51" i="5" s="1"/>
  <c r="R50" i="5"/>
  <c r="Q50" i="5"/>
  <c r="M50" i="5"/>
  <c r="K50" i="5"/>
  <c r="L50" i="5" s="1"/>
  <c r="R49" i="5"/>
  <c r="Q49" i="5"/>
  <c r="M49" i="5"/>
  <c r="K49" i="5"/>
  <c r="L49" i="5" s="1"/>
  <c r="R48" i="5"/>
  <c r="Q48" i="5"/>
  <c r="M48" i="5"/>
  <c r="L48" i="5"/>
  <c r="K48" i="5"/>
  <c r="R47" i="5"/>
  <c r="Q47" i="5"/>
  <c r="M47" i="5"/>
  <c r="K47" i="5"/>
  <c r="L47" i="5" s="1"/>
  <c r="R46" i="5"/>
  <c r="Q46" i="5"/>
  <c r="M46" i="5"/>
  <c r="K46" i="5"/>
  <c r="L46" i="5" s="1"/>
  <c r="R45" i="5"/>
  <c r="Q45" i="5"/>
  <c r="M45" i="5"/>
  <c r="K45" i="5"/>
  <c r="L45" i="5" s="1"/>
  <c r="R44" i="5"/>
  <c r="Q44" i="5"/>
  <c r="M44" i="5"/>
  <c r="L44" i="5"/>
  <c r="K44" i="5"/>
  <c r="R43" i="5"/>
  <c r="Q43" i="5"/>
  <c r="M43" i="5"/>
  <c r="K43" i="5"/>
  <c r="L43" i="5" s="1"/>
  <c r="R42" i="5"/>
  <c r="Q42" i="5"/>
  <c r="M42" i="5"/>
  <c r="K42" i="5"/>
  <c r="L42" i="5" s="1"/>
  <c r="R41" i="5"/>
  <c r="Q41" i="5"/>
  <c r="M41" i="5"/>
  <c r="K41" i="5"/>
  <c r="L41" i="5" s="1"/>
  <c r="R40" i="5"/>
  <c r="Q40" i="5"/>
  <c r="M40" i="5"/>
  <c r="L40" i="5"/>
  <c r="K40" i="5"/>
  <c r="R39" i="5"/>
  <c r="Q39" i="5"/>
  <c r="M39" i="5"/>
  <c r="K39" i="5"/>
  <c r="L39" i="5" s="1"/>
  <c r="R38" i="5"/>
  <c r="Q38" i="5"/>
  <c r="M38" i="5"/>
  <c r="K38" i="5"/>
  <c r="L38" i="5" s="1"/>
  <c r="R37" i="5"/>
  <c r="Q37" i="5"/>
  <c r="M37" i="5"/>
  <c r="K37" i="5"/>
  <c r="L37" i="5" s="1"/>
  <c r="R36" i="5"/>
  <c r="Q36" i="5"/>
  <c r="M36" i="5"/>
  <c r="L36" i="5"/>
  <c r="K36" i="5"/>
  <c r="R35" i="5"/>
  <c r="Q35" i="5"/>
  <c r="M35" i="5"/>
  <c r="K35" i="5"/>
  <c r="L35" i="5" s="1"/>
  <c r="R34" i="5"/>
  <c r="Q34" i="5"/>
  <c r="M34" i="5"/>
  <c r="K34" i="5"/>
  <c r="L34" i="5" s="1"/>
  <c r="R33" i="5"/>
  <c r="Q33" i="5"/>
  <c r="M33" i="5"/>
  <c r="K33" i="5"/>
  <c r="L33" i="5" s="1"/>
  <c r="R32" i="5"/>
  <c r="Q32" i="5"/>
  <c r="M32" i="5"/>
  <c r="L32" i="5"/>
  <c r="K32" i="5"/>
  <c r="R31" i="5"/>
  <c r="Q31" i="5"/>
  <c r="M31" i="5"/>
  <c r="K31" i="5"/>
  <c r="L31" i="5" s="1"/>
  <c r="R30" i="5"/>
  <c r="Q30" i="5"/>
  <c r="M30" i="5"/>
  <c r="K30" i="5"/>
  <c r="L30" i="5" s="1"/>
  <c r="R29" i="5"/>
  <c r="Q29" i="5"/>
  <c r="M29" i="5"/>
  <c r="K29" i="5"/>
  <c r="L29" i="5" s="1"/>
  <c r="R28" i="5"/>
  <c r="Q28" i="5"/>
  <c r="M28" i="5"/>
  <c r="L28" i="5"/>
  <c r="K28" i="5"/>
  <c r="R27" i="5"/>
  <c r="Q27" i="5"/>
  <c r="M27" i="5"/>
  <c r="K27" i="5"/>
  <c r="L27" i="5" s="1"/>
  <c r="A27" i="5"/>
  <c r="A28" i="5" s="1"/>
  <c r="A29" i="5" s="1"/>
  <c r="A30" i="5" s="1"/>
  <c r="A31" i="5" s="1"/>
  <c r="A32" i="5" s="1"/>
  <c r="A33" i="5" s="1"/>
  <c r="A34" i="5" s="1"/>
  <c r="A35" i="5" s="1"/>
  <c r="A36" i="5" s="1"/>
  <c r="A37" i="5" s="1"/>
  <c r="A38" i="5" s="1"/>
  <c r="A39" i="5" s="1"/>
  <c r="A40" i="5" s="1"/>
  <c r="A41" i="5" s="1"/>
  <c r="A42" i="5" s="1"/>
  <c r="A43" i="5" s="1"/>
  <c r="A44" i="5" s="1"/>
  <c r="A45" i="5" s="1"/>
  <c r="A46" i="5" s="1"/>
  <c r="A47" i="5" s="1"/>
  <c r="A48" i="5" s="1"/>
  <c r="A49" i="5" s="1"/>
  <c r="A50" i="5" s="1"/>
  <c r="A51" i="5" s="1"/>
  <c r="A52" i="5" s="1"/>
  <c r="A53" i="5" s="1"/>
  <c r="A54" i="5" s="1"/>
  <c r="A55" i="5" s="1"/>
  <c r="A56" i="5" s="1"/>
  <c r="A57" i="5" s="1"/>
  <c r="A58" i="5" s="1"/>
  <c r="A59" i="5" s="1"/>
  <c r="A60" i="5" s="1"/>
  <c r="A61" i="5" s="1"/>
  <c r="A62" i="5" s="1"/>
  <c r="A63" i="5" s="1"/>
  <c r="A64" i="5" s="1"/>
  <c r="A65" i="5" s="1"/>
  <c r="A66" i="5" s="1"/>
  <c r="A67" i="5" s="1"/>
  <c r="A68" i="5" s="1"/>
  <c r="A69" i="5" s="1"/>
  <c r="A70" i="5" s="1"/>
  <c r="A71" i="5" s="1"/>
  <c r="A72" i="5" s="1"/>
  <c r="R26" i="5"/>
  <c r="Q26" i="5"/>
  <c r="M26" i="5"/>
  <c r="K26" i="5"/>
  <c r="L26" i="5" s="1"/>
  <c r="R25" i="5"/>
  <c r="Q25" i="5"/>
  <c r="M25" i="5"/>
  <c r="L25" i="5"/>
  <c r="K25" i="5"/>
  <c r="R24" i="5"/>
  <c r="Q24" i="5"/>
  <c r="M24" i="5"/>
  <c r="K24" i="5"/>
  <c r="L24" i="5" s="1"/>
  <c r="A24" i="5"/>
  <c r="R23" i="5"/>
  <c r="Q23" i="5"/>
  <c r="M23" i="5"/>
  <c r="M77" i="5" s="1"/>
  <c r="K23" i="5"/>
  <c r="L23" i="5" s="1"/>
  <c r="R16" i="5" l="1"/>
  <c r="R77" i="5"/>
  <c r="R79" i="5" s="1"/>
  <c r="R15" i="5"/>
  <c r="R25" i="3"/>
  <c r="Q25" i="3"/>
  <c r="Q24" i="3"/>
  <c r="M25" i="3"/>
  <c r="K25" i="3"/>
  <c r="L25" i="3" s="1"/>
  <c r="A27" i="3"/>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R18" i="5" l="1"/>
  <c r="R80" i="5"/>
  <c r="H14" i="5" s="1"/>
  <c r="H12" i="5"/>
  <c r="R72" i="3"/>
  <c r="Q72" i="3"/>
  <c r="M72" i="3"/>
  <c r="K72" i="3"/>
  <c r="L72" i="3" s="1"/>
  <c r="R71" i="3"/>
  <c r="Q71" i="3"/>
  <c r="M71" i="3"/>
  <c r="K71" i="3"/>
  <c r="L71" i="3" s="1"/>
  <c r="R70" i="3"/>
  <c r="Q70" i="3"/>
  <c r="M70" i="3"/>
  <c r="K70" i="3"/>
  <c r="L70" i="3" s="1"/>
  <c r="R69" i="3"/>
  <c r="Q69" i="3"/>
  <c r="M69" i="3"/>
  <c r="K69" i="3"/>
  <c r="L69" i="3" s="1"/>
  <c r="R68" i="3"/>
  <c r="Q68" i="3"/>
  <c r="M68" i="3"/>
  <c r="K68" i="3"/>
  <c r="L68" i="3" s="1"/>
  <c r="R67" i="3"/>
  <c r="Q67" i="3"/>
  <c r="M67" i="3"/>
  <c r="K67" i="3"/>
  <c r="L67" i="3" s="1"/>
  <c r="R66" i="3"/>
  <c r="Q66" i="3"/>
  <c r="M66" i="3"/>
  <c r="K66" i="3"/>
  <c r="L66" i="3" s="1"/>
  <c r="R65" i="3"/>
  <c r="Q65" i="3"/>
  <c r="M65" i="3"/>
  <c r="K65" i="3"/>
  <c r="L65" i="3" s="1"/>
  <c r="R64" i="3"/>
  <c r="Q64" i="3"/>
  <c r="M64" i="3"/>
  <c r="K64" i="3"/>
  <c r="L64" i="3" s="1"/>
  <c r="R63" i="3"/>
  <c r="Q63" i="3"/>
  <c r="M63" i="3"/>
  <c r="K63" i="3"/>
  <c r="L63" i="3" s="1"/>
  <c r="R62" i="3"/>
  <c r="Q62" i="3"/>
  <c r="M62" i="3"/>
  <c r="K62" i="3"/>
  <c r="L62" i="3" s="1"/>
  <c r="R61" i="3"/>
  <c r="Q61" i="3"/>
  <c r="M61" i="3"/>
  <c r="K61" i="3"/>
  <c r="L61" i="3" s="1"/>
  <c r="R60" i="3"/>
  <c r="Q60" i="3"/>
  <c r="M60" i="3"/>
  <c r="K60" i="3"/>
  <c r="L60" i="3" s="1"/>
  <c r="R59" i="3"/>
  <c r="Q59" i="3"/>
  <c r="M59" i="3"/>
  <c r="K59" i="3"/>
  <c r="L59" i="3" s="1"/>
  <c r="R58" i="3"/>
  <c r="Q58" i="3"/>
  <c r="M58" i="3"/>
  <c r="K58" i="3"/>
  <c r="L58" i="3" s="1"/>
  <c r="R57" i="3"/>
  <c r="Q57" i="3"/>
  <c r="M57" i="3"/>
  <c r="K57" i="3"/>
  <c r="L57" i="3" s="1"/>
  <c r="R56" i="3"/>
  <c r="Q56" i="3"/>
  <c r="M56" i="3"/>
  <c r="K56" i="3"/>
  <c r="L56" i="3" s="1"/>
  <c r="R55" i="3"/>
  <c r="Q55" i="3"/>
  <c r="M55" i="3"/>
  <c r="K55" i="3"/>
  <c r="L55" i="3" s="1"/>
  <c r="R54" i="3"/>
  <c r="Q54" i="3"/>
  <c r="M54" i="3"/>
  <c r="K54" i="3"/>
  <c r="L54" i="3" s="1"/>
  <c r="R53" i="3"/>
  <c r="Q53" i="3"/>
  <c r="M53" i="3"/>
  <c r="K53" i="3"/>
  <c r="L53" i="3" s="1"/>
  <c r="R52" i="3"/>
  <c r="Q52" i="3"/>
  <c r="M52" i="3"/>
  <c r="K52" i="3"/>
  <c r="L52" i="3" s="1"/>
  <c r="R51" i="3"/>
  <c r="Q51" i="3"/>
  <c r="M51" i="3"/>
  <c r="K51" i="3"/>
  <c r="L51" i="3" s="1"/>
  <c r="R50" i="3"/>
  <c r="Q50" i="3"/>
  <c r="M50" i="3"/>
  <c r="K50" i="3"/>
  <c r="L50" i="3" s="1"/>
  <c r="R49" i="3"/>
  <c r="Q49" i="3"/>
  <c r="M49" i="3"/>
  <c r="K49" i="3"/>
  <c r="L49" i="3" s="1"/>
  <c r="R48" i="3"/>
  <c r="Q48" i="3"/>
  <c r="M48" i="3"/>
  <c r="K48" i="3"/>
  <c r="L48" i="3" s="1"/>
  <c r="R47" i="3"/>
  <c r="Q47" i="3"/>
  <c r="M47" i="3"/>
  <c r="K47" i="3"/>
  <c r="L47" i="3" s="1"/>
  <c r="R46" i="3"/>
  <c r="Q46" i="3"/>
  <c r="M46" i="3"/>
  <c r="K46" i="3"/>
  <c r="L46" i="3" s="1"/>
  <c r="R45" i="3"/>
  <c r="Q45" i="3"/>
  <c r="M45" i="3"/>
  <c r="K45" i="3"/>
  <c r="L45" i="3" s="1"/>
  <c r="R44" i="3"/>
  <c r="Q44" i="3"/>
  <c r="M44" i="3"/>
  <c r="K44" i="3"/>
  <c r="L44" i="3" s="1"/>
  <c r="R43" i="3"/>
  <c r="Q43" i="3"/>
  <c r="M43" i="3"/>
  <c r="K43" i="3"/>
  <c r="L43" i="3" s="1"/>
  <c r="R42" i="3"/>
  <c r="Q42" i="3"/>
  <c r="M42" i="3"/>
  <c r="K42" i="3"/>
  <c r="L42" i="3" s="1"/>
  <c r="R41" i="3"/>
  <c r="Q41" i="3"/>
  <c r="M41" i="3"/>
  <c r="K41" i="3"/>
  <c r="L41" i="3" s="1"/>
  <c r="R40" i="3"/>
  <c r="Q40" i="3"/>
  <c r="M40" i="3"/>
  <c r="K40" i="3"/>
  <c r="L40" i="3" s="1"/>
  <c r="R39" i="3"/>
  <c r="Q39" i="3"/>
  <c r="M39" i="3"/>
  <c r="K39" i="3"/>
  <c r="L39" i="3" s="1"/>
  <c r="R38" i="3"/>
  <c r="Q38" i="3"/>
  <c r="M38" i="3"/>
  <c r="K38" i="3"/>
  <c r="L38" i="3" s="1"/>
  <c r="R37" i="3"/>
  <c r="Q37" i="3"/>
  <c r="M37" i="3"/>
  <c r="K37" i="3"/>
  <c r="L37" i="3" s="1"/>
  <c r="R36" i="3"/>
  <c r="Q36" i="3"/>
  <c r="M36" i="3"/>
  <c r="K36" i="3"/>
  <c r="L36" i="3" s="1"/>
  <c r="R35" i="3"/>
  <c r="Q35" i="3"/>
  <c r="M35" i="3"/>
  <c r="K35" i="3"/>
  <c r="L35" i="3" s="1"/>
  <c r="R34" i="3"/>
  <c r="Q34" i="3"/>
  <c r="M34" i="3"/>
  <c r="K34" i="3"/>
  <c r="L34" i="3" s="1"/>
  <c r="R33" i="3"/>
  <c r="Q33" i="3"/>
  <c r="M33" i="3"/>
  <c r="K33" i="3"/>
  <c r="L33" i="3" s="1"/>
  <c r="R32" i="3"/>
  <c r="Q32" i="3"/>
  <c r="M32" i="3"/>
  <c r="K32" i="3"/>
  <c r="L32" i="3" s="1"/>
  <c r="R31" i="3"/>
  <c r="Q31" i="3"/>
  <c r="M31" i="3"/>
  <c r="K31" i="3"/>
  <c r="L31" i="3" s="1"/>
  <c r="R30" i="3"/>
  <c r="Q30" i="3"/>
  <c r="M30" i="3"/>
  <c r="K30" i="3"/>
  <c r="L30" i="3" s="1"/>
  <c r="R29" i="3"/>
  <c r="Q29" i="3"/>
  <c r="M29" i="3"/>
  <c r="K29" i="3"/>
  <c r="L29" i="3" s="1"/>
  <c r="R28" i="3"/>
  <c r="Q28" i="3"/>
  <c r="M28" i="3"/>
  <c r="K28" i="3"/>
  <c r="L28" i="3" s="1"/>
  <c r="R27" i="3"/>
  <c r="Q27" i="3"/>
  <c r="M27" i="3"/>
  <c r="K27" i="3"/>
  <c r="L27" i="3" s="1"/>
  <c r="R26" i="3"/>
  <c r="Q26" i="3"/>
  <c r="M26" i="3"/>
  <c r="K26" i="3"/>
  <c r="L26" i="3" s="1"/>
  <c r="R24" i="3"/>
  <c r="M24" i="3"/>
  <c r="K24" i="3"/>
  <c r="L24" i="3" s="1"/>
  <c r="A24" i="3"/>
  <c r="R23" i="3"/>
  <c r="Q23" i="3"/>
  <c r="M23" i="3"/>
  <c r="K23" i="3"/>
  <c r="L23" i="3" s="1"/>
  <c r="R16" i="3" l="1"/>
  <c r="R15" i="3"/>
  <c r="R77" i="3"/>
  <c r="M77" i="3"/>
  <c r="R18" i="3" l="1"/>
  <c r="R79" i="3"/>
  <c r="R80" i="3" s="1"/>
  <c r="H14" i="3" s="1"/>
  <c r="H12" i="3" l="1"/>
  <c r="A24" i="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M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K23" i="1"/>
  <c r="L37" i="1" l="1"/>
  <c r="M37" i="1"/>
  <c r="Q37" i="1"/>
  <c r="L38" i="1"/>
  <c r="M38" i="1"/>
  <c r="Q38" i="1"/>
  <c r="L39" i="1"/>
  <c r="M39" i="1"/>
  <c r="Q39" i="1"/>
  <c r="L40" i="1"/>
  <c r="M40" i="1"/>
  <c r="Q40" i="1"/>
  <c r="L41" i="1"/>
  <c r="M41" i="1"/>
  <c r="Q41" i="1"/>
  <c r="L42" i="1"/>
  <c r="M42" i="1"/>
  <c r="Q42" i="1"/>
  <c r="L43" i="1"/>
  <c r="M43" i="1"/>
  <c r="Q43" i="1"/>
  <c r="L44" i="1"/>
  <c r="M44" i="1"/>
  <c r="Q44" i="1"/>
  <c r="L45" i="1"/>
  <c r="M45" i="1"/>
  <c r="Q45" i="1"/>
  <c r="L46" i="1"/>
  <c r="M46" i="1"/>
  <c r="Q46" i="1"/>
  <c r="L47" i="1"/>
  <c r="M47" i="1"/>
  <c r="Q47" i="1"/>
  <c r="L48" i="1"/>
  <c r="M48" i="1"/>
  <c r="Q48" i="1"/>
  <c r="L49" i="1"/>
  <c r="M49" i="1"/>
  <c r="Q49" i="1"/>
  <c r="L50" i="1"/>
  <c r="M50" i="1"/>
  <c r="Q50" i="1"/>
  <c r="L51" i="1"/>
  <c r="M51" i="1"/>
  <c r="Q51" i="1"/>
  <c r="L52" i="1"/>
  <c r="M52" i="1"/>
  <c r="Q52" i="1"/>
  <c r="L53" i="1"/>
  <c r="M53" i="1"/>
  <c r="Q53" i="1"/>
  <c r="L54" i="1"/>
  <c r="M54" i="1"/>
  <c r="Q54" i="1"/>
  <c r="L55" i="1"/>
  <c r="M55" i="1"/>
  <c r="Q55" i="1"/>
  <c r="L56" i="1"/>
  <c r="M56" i="1"/>
  <c r="Q56" i="1"/>
  <c r="L57" i="1"/>
  <c r="M57" i="1"/>
  <c r="Q57" i="1"/>
  <c r="L58" i="1"/>
  <c r="M58" i="1"/>
  <c r="Q58" i="1"/>
  <c r="L59" i="1"/>
  <c r="M59" i="1"/>
  <c r="Q59" i="1"/>
  <c r="L60" i="1"/>
  <c r="M60" i="1"/>
  <c r="Q60" i="1"/>
  <c r="L61" i="1"/>
  <c r="M61" i="1"/>
  <c r="Q61" i="1"/>
  <c r="L62" i="1"/>
  <c r="M62" i="1"/>
  <c r="Q62" i="1"/>
  <c r="L63" i="1"/>
  <c r="M63" i="1"/>
  <c r="Q63" i="1"/>
  <c r="L64" i="1"/>
  <c r="M64" i="1"/>
  <c r="Q64" i="1"/>
  <c r="L65" i="1"/>
  <c r="M65" i="1"/>
  <c r="Q65" i="1"/>
  <c r="L66" i="1"/>
  <c r="M66" i="1"/>
  <c r="Q66" i="1"/>
  <c r="L67" i="1"/>
  <c r="M67" i="1"/>
  <c r="Q67" i="1"/>
  <c r="L68" i="1"/>
  <c r="M68" i="1"/>
  <c r="Q68" i="1"/>
  <c r="L69" i="1"/>
  <c r="M69" i="1"/>
  <c r="Q69" i="1"/>
  <c r="L70" i="1"/>
  <c r="M70" i="1"/>
  <c r="Q70" i="1"/>
  <c r="L71" i="1"/>
  <c r="M71" i="1"/>
  <c r="Q71" i="1"/>
  <c r="L72" i="1"/>
  <c r="M72" i="1"/>
  <c r="Q72" i="1"/>
  <c r="R23" i="1"/>
  <c r="M24" i="1"/>
  <c r="M25" i="1"/>
  <c r="M26" i="1"/>
  <c r="M27" i="1"/>
  <c r="M28" i="1"/>
  <c r="M29" i="1"/>
  <c r="M30" i="1"/>
  <c r="M31" i="1"/>
  <c r="M32" i="1"/>
  <c r="M33" i="1"/>
  <c r="M34" i="1"/>
  <c r="M35" i="1"/>
  <c r="M36" i="1"/>
  <c r="L24" i="1"/>
  <c r="L25" i="1"/>
  <c r="L26" i="1"/>
  <c r="L27" i="1"/>
  <c r="L28" i="1"/>
  <c r="L29" i="1"/>
  <c r="L30" i="1"/>
  <c r="L31" i="1"/>
  <c r="L32" i="1"/>
  <c r="L33" i="1"/>
  <c r="L34" i="1"/>
  <c r="L35" i="1"/>
  <c r="L36" i="1"/>
  <c r="L23" i="1"/>
  <c r="M77" i="1" l="1"/>
  <c r="R15" i="1"/>
  <c r="Q24" i="1"/>
  <c r="Q25" i="1"/>
  <c r="Q26" i="1"/>
  <c r="Q27" i="1"/>
  <c r="Q28" i="1"/>
  <c r="Q29" i="1"/>
  <c r="Q30" i="1"/>
  <c r="Q31" i="1"/>
  <c r="Q32" i="1"/>
  <c r="Q33" i="1"/>
  <c r="Q34" i="1"/>
  <c r="Q35" i="1"/>
  <c r="Q36" i="1"/>
  <c r="Q23" i="1"/>
  <c r="R16" i="1" l="1"/>
  <c r="R18" i="1" s="1"/>
  <c r="R77" i="1"/>
  <c r="R79" i="1" s="1"/>
  <c r="H12" i="1" s="1"/>
  <c r="R80" i="1" l="1"/>
  <c r="H1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Tamondong, Loreto@CalRecycle</author>
  </authors>
  <commentList>
    <comment ref="O13" authorId="0" shapeId="0" xr:uid="{834A80C4-BF7C-4E6B-AD2A-EFBB58CDE3B4}">
      <text>
        <r>
          <rPr>
            <b/>
            <sz val="9"/>
            <color indexed="81"/>
            <rFont val="Tahoma"/>
            <family val="2"/>
          </rPr>
          <t>This date cannot be earlier than the date indicated in your Notice To Proceed.</t>
        </r>
        <r>
          <rPr>
            <sz val="9"/>
            <color indexed="81"/>
            <rFont val="Tahoma"/>
            <family val="2"/>
          </rPr>
          <t xml:space="preserve">
</t>
        </r>
      </text>
    </comment>
    <comment ref="B23" authorId="0" shapeId="0" xr:uid="{E27F11A9-C501-4921-853F-E59812BAE4E6}">
      <text>
        <r>
          <rPr>
            <b/>
            <sz val="9"/>
            <color indexed="81"/>
            <rFont val="Tahoma"/>
            <family val="2"/>
          </rPr>
          <t>Option 1</t>
        </r>
        <r>
          <rPr>
            <sz val="9"/>
            <color indexed="81"/>
            <rFont val="Tahoma"/>
            <family val="2"/>
          </rPr>
          <t xml:space="preserve">
</t>
        </r>
      </text>
    </comment>
    <comment ref="B26" authorId="0" shapeId="0" xr:uid="{C0584FE9-71E0-4A6A-A18A-B41D15574D3B}">
      <text>
        <r>
          <rPr>
            <b/>
            <sz val="9"/>
            <color indexed="81"/>
            <rFont val="Tahoma"/>
            <family val="2"/>
          </rPr>
          <t>Option 2</t>
        </r>
        <r>
          <rPr>
            <sz val="9"/>
            <color indexed="81"/>
            <rFont val="Tahoma"/>
            <family val="2"/>
          </rPr>
          <t xml:space="preserve">
</t>
        </r>
      </text>
    </comment>
    <comment ref="B31" authorId="0" shapeId="0" xr:uid="{8B6E7672-8CF9-46FD-8A1E-1910B6428BA1}">
      <text>
        <r>
          <rPr>
            <b/>
            <sz val="9"/>
            <color indexed="81"/>
            <rFont val="Tahoma"/>
            <family val="2"/>
          </rPr>
          <t>Option 3</t>
        </r>
      </text>
    </comment>
    <comment ref="B37" authorId="0" shapeId="0" xr:uid="{F16A6BF8-A801-491F-8D24-7B6C4A7652FC}">
      <text>
        <r>
          <rPr>
            <b/>
            <sz val="9"/>
            <color indexed="81"/>
            <rFont val="Tahoma"/>
            <family val="2"/>
          </rPr>
          <t>Option 4</t>
        </r>
        <r>
          <rPr>
            <sz val="9"/>
            <color indexed="81"/>
            <rFont val="Tahoma"/>
            <family val="2"/>
          </rPr>
          <t xml:space="preserve">
</t>
        </r>
      </text>
    </comment>
    <comment ref="R79" authorId="0" shapeId="0" xr:uid="{5BA1AA99-FCC2-48AC-B10C-6AFED7076225}">
      <text>
        <r>
          <rPr>
            <b/>
            <sz val="9"/>
            <color indexed="81"/>
            <rFont val="Tahoma"/>
            <family val="2"/>
          </rPr>
          <t xml:space="preserve">If there's significant discrepancy between the figures here and the figures in the CalRecycle 739-TRP form, check your percentage or rate numbers in columns E, F, and/or L. 
</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Tamondong, Loreto@CalRecycle</author>
  </authors>
  <commentList>
    <comment ref="O13" authorId="0" shapeId="0" xr:uid="{DA38DE86-D25F-4910-A577-55B53FE052DA}">
      <text>
        <r>
          <rPr>
            <b/>
            <sz val="9"/>
            <color indexed="81"/>
            <rFont val="Tahoma"/>
            <family val="2"/>
          </rPr>
          <t>This date cannot be earlier than the date indicated in your Notice To Proceed.</t>
        </r>
        <r>
          <rPr>
            <sz val="9"/>
            <color indexed="81"/>
            <rFont val="Tahoma"/>
            <family val="2"/>
          </rPr>
          <t xml:space="preserve">
</t>
        </r>
      </text>
    </comment>
    <comment ref="B23" authorId="0" shapeId="0" xr:uid="{195FACD2-81D0-4DE3-A784-BD1DEBEBED43}">
      <text>
        <r>
          <rPr>
            <b/>
            <sz val="9"/>
            <color indexed="81"/>
            <rFont val="Tahoma"/>
            <family val="2"/>
          </rPr>
          <t>Option 1</t>
        </r>
        <r>
          <rPr>
            <sz val="9"/>
            <color indexed="81"/>
            <rFont val="Tahoma"/>
            <family val="2"/>
          </rPr>
          <t xml:space="preserve">
</t>
        </r>
      </text>
    </comment>
    <comment ref="B26" authorId="0" shapeId="0" xr:uid="{25E5B6C2-9EAE-45D9-AAED-4DD79B9F4751}">
      <text>
        <r>
          <rPr>
            <b/>
            <sz val="9"/>
            <color indexed="81"/>
            <rFont val="Tahoma"/>
            <family val="2"/>
          </rPr>
          <t>Option 2</t>
        </r>
        <r>
          <rPr>
            <sz val="9"/>
            <color indexed="81"/>
            <rFont val="Tahoma"/>
            <family val="2"/>
          </rPr>
          <t xml:space="preserve">
</t>
        </r>
      </text>
    </comment>
    <comment ref="B31" authorId="0" shapeId="0" xr:uid="{AF4AFF53-2330-440F-85D7-8CEAE49356E6}">
      <text>
        <r>
          <rPr>
            <b/>
            <sz val="9"/>
            <color indexed="81"/>
            <rFont val="Tahoma"/>
            <family val="2"/>
          </rPr>
          <t>Option 3</t>
        </r>
      </text>
    </comment>
    <comment ref="B37" authorId="0" shapeId="0" xr:uid="{90A06A19-184D-497C-84E1-1CD00AC65C2F}">
      <text>
        <r>
          <rPr>
            <b/>
            <sz val="9"/>
            <color indexed="81"/>
            <rFont val="Tahoma"/>
            <family val="2"/>
          </rPr>
          <t>Option 4</t>
        </r>
        <r>
          <rPr>
            <sz val="9"/>
            <color indexed="81"/>
            <rFont val="Tahoma"/>
            <family val="2"/>
          </rPr>
          <t xml:space="preserve">
</t>
        </r>
      </text>
    </comment>
    <comment ref="R79" authorId="0" shapeId="0" xr:uid="{9530FEE9-44EF-4344-B24A-2CAAD5186AA1}">
      <text>
        <r>
          <rPr>
            <b/>
            <sz val="9"/>
            <color indexed="81"/>
            <rFont val="Tahoma"/>
            <family val="2"/>
          </rPr>
          <t xml:space="preserve">If there's significant discrepancy between the figures here and the figures in the CalRecycle 739-TRP form, check your percentage or rate numbers in columns E, F, and/or L. 
</t>
        </r>
        <r>
          <rPr>
            <sz val="9"/>
            <color indexed="81"/>
            <rFont val="Tahoma"/>
            <family val="2"/>
          </rPr>
          <t xml:space="preserve">
</t>
        </r>
      </text>
    </comment>
  </commentList>
</comments>
</file>

<file path=xl/sharedStrings.xml><?xml version="1.0" encoding="utf-8"?>
<sst xmlns="http://schemas.openxmlformats.org/spreadsheetml/2006/main" count="329" uniqueCount="114">
  <si>
    <t>Associated with Payment Request #:</t>
  </si>
  <si>
    <t>Instructions:</t>
  </si>
  <si>
    <t>(refer to section 4 of the GPR form)</t>
  </si>
  <si>
    <t>Expenditure Period:</t>
  </si>
  <si>
    <t>- to -</t>
  </si>
  <si>
    <t>(refer to section 5 of the GPR form)</t>
  </si>
  <si>
    <t>TOTAL AMOUNT REQUESTED FOR REIMBURSEMENT:</t>
  </si>
  <si>
    <t>(enter this amount on section 7 of the GPR form; if amount is greater than your current grant balance, enter balance amount)</t>
  </si>
  <si>
    <r>
      <rPr>
        <b/>
        <sz val="12"/>
        <color theme="1"/>
        <rFont val="Arial"/>
        <family val="2"/>
      </rPr>
      <t xml:space="preserve">PROJECT
TYPE
</t>
    </r>
    <r>
      <rPr>
        <sz val="12"/>
        <color theme="1"/>
        <rFont val="Arial"/>
        <family val="2"/>
      </rPr>
      <t>(must select one)</t>
    </r>
  </si>
  <si>
    <r>
      <rPr>
        <b/>
        <sz val="12"/>
        <color theme="1"/>
        <rFont val="Arial"/>
        <family val="2"/>
      </rPr>
      <t xml:space="preserve">MATERIAL
TYPE
</t>
    </r>
    <r>
      <rPr>
        <sz val="12"/>
        <color theme="1"/>
        <rFont val="Arial"/>
        <family val="2"/>
      </rPr>
      <t>(must select one)</t>
    </r>
  </si>
  <si>
    <r>
      <rPr>
        <b/>
        <sz val="12"/>
        <color theme="1"/>
        <rFont val="Arial"/>
        <family val="2"/>
      </rPr>
      <t>PERCENT OF CRUMB RUBBER IN THE BINDER</t>
    </r>
    <r>
      <rPr>
        <sz val="12"/>
        <color theme="1"/>
        <rFont val="Arial"/>
        <family val="2"/>
      </rPr>
      <t xml:space="preserve">
(%)
(min 15% to be grant-eligible)</t>
    </r>
  </si>
  <si>
    <r>
      <rPr>
        <b/>
        <sz val="12"/>
        <color theme="1"/>
        <rFont val="Arial"/>
        <family val="2"/>
      </rPr>
      <t xml:space="preserve">PERCENT OF BINDER IN 
THE MIX
</t>
    </r>
    <r>
      <rPr>
        <sz val="12"/>
        <color theme="1"/>
        <rFont val="Arial"/>
        <family val="2"/>
      </rPr>
      <t>(%)</t>
    </r>
    <r>
      <rPr>
        <b/>
        <sz val="12"/>
        <color theme="1"/>
        <rFont val="Arial"/>
        <family val="2"/>
      </rPr>
      <t xml:space="preserve">
</t>
    </r>
    <r>
      <rPr>
        <sz val="12"/>
        <color theme="1"/>
        <rFont val="Arial"/>
        <family val="2"/>
      </rPr>
      <t xml:space="preserve">
(e.g., 7%  to 8% for Asphalt Rubber; 
5%  to 6% for
Terminal Blend)</t>
    </r>
  </si>
  <si>
    <r>
      <rPr>
        <b/>
        <sz val="12"/>
        <color theme="1"/>
        <rFont val="Arial"/>
        <family val="2"/>
      </rPr>
      <t xml:space="preserve">CHIP SEAL REIMBURSEMENT AMOUNT
</t>
    </r>
    <r>
      <rPr>
        <sz val="12"/>
        <color theme="1"/>
        <rFont val="Arial"/>
        <family val="2"/>
      </rPr>
      <t>(subtotal)</t>
    </r>
  </si>
  <si>
    <t>Hot-Mix Projects:</t>
  </si>
  <si>
    <t xml:space="preserve">   number of tires used (PTEs) = (weight of crumb rubber used) ÷ (12 pounds per tire)</t>
  </si>
  <si>
    <t>Chip Seal Projects:</t>
  </si>
  <si>
    <t xml:space="preserve">   number of tires used (PTEs) = (weight of crumb rubber) ÷ (12 pounds per tire)</t>
  </si>
  <si>
    <t>Hot-Mix and Chip Seal</t>
  </si>
  <si>
    <t>Asphalt-Rubber/Field Blend</t>
  </si>
  <si>
    <t>RAC-3</t>
  </si>
  <si>
    <t>Chip Seal</t>
  </si>
  <si>
    <t>Terminal Blend</t>
  </si>
  <si>
    <t>Hot-Mix</t>
  </si>
  <si>
    <t>Payment Calculation Summary – Tier 1</t>
  </si>
  <si>
    <t xml:space="preserve">Payment Request Summary
</t>
  </si>
  <si>
    <t xml:space="preserve">     • See Crumb Rubber Information section (bottom right corner; under the table below) for the total weight of crumb rubber used and total number of PTEs diverted.</t>
  </si>
  <si>
    <r>
      <t xml:space="preserve">     • Save and upload the completed document in GMS as an Excel file.  Do </t>
    </r>
    <r>
      <rPr>
        <i/>
        <u/>
        <sz val="10"/>
        <color theme="1"/>
        <rFont val="Arial"/>
        <family val="2"/>
      </rPr>
      <t>not</t>
    </r>
    <r>
      <rPr>
        <i/>
        <sz val="10"/>
        <color theme="1"/>
        <rFont val="Arial"/>
        <family val="2"/>
      </rPr>
      <t xml:space="preserve"> save as a PDF file.  It will not be accepted.</t>
    </r>
  </si>
  <si>
    <t xml:space="preserve">     • Refer to the Procedures &amp; Requirements (P&amp;Rs) document under the Grant Payment Request and Documentation section for more details.</t>
  </si>
  <si>
    <t xml:space="preserve">       These totals (see also Tire Usage Summary, next right) will help you complete the narrative portion of the Project Summary and Status section of the Final Report.</t>
  </si>
  <si>
    <r>
      <rPr>
        <b/>
        <sz val="12"/>
        <color theme="1"/>
        <rFont val="Arial"/>
        <family val="2"/>
      </rPr>
      <t>CHIP SEAL WEIGHT</t>
    </r>
    <r>
      <rPr>
        <b/>
        <vertAlign val="superscript"/>
        <sz val="12"/>
        <color theme="1"/>
        <rFont val="Arial"/>
        <family val="2"/>
      </rPr>
      <t xml:space="preserve">3 </t>
    </r>
    <r>
      <rPr>
        <b/>
        <sz val="12"/>
        <color theme="1"/>
        <rFont val="Arial"/>
        <family val="2"/>
      </rPr>
      <t xml:space="preserve">OF CRUMB RUBBER USED
</t>
    </r>
    <r>
      <rPr>
        <sz val="12"/>
        <color theme="1"/>
        <rFont val="Arial"/>
        <family val="2"/>
      </rPr>
      <t>(subtotal)</t>
    </r>
    <r>
      <rPr>
        <b/>
        <sz val="12"/>
        <color theme="1"/>
        <rFont val="Arial"/>
        <family val="2"/>
      </rPr>
      <t xml:space="preserve">
</t>
    </r>
    <r>
      <rPr>
        <sz val="12"/>
        <color theme="1"/>
        <rFont val="Arial"/>
        <family val="2"/>
      </rPr>
      <t>(pounds)</t>
    </r>
    <r>
      <rPr>
        <b/>
        <sz val="12"/>
        <color theme="1"/>
        <rFont val="Arial"/>
        <family val="2"/>
      </rPr>
      <t xml:space="preserve">
</t>
    </r>
  </si>
  <si>
    <t xml:space="preserve">  Refer to the Grant Payment Request (GPR) form (CalRecycle 87)</t>
  </si>
  <si>
    <t>Hot-Mix Project(s) Subtotal:</t>
  </si>
  <si>
    <t>Chip Seal Projects(s) Subtotal:</t>
  </si>
  <si>
    <r>
      <t>RAC GRANT CATEGORY</t>
    </r>
    <r>
      <rPr>
        <b/>
        <vertAlign val="superscript"/>
        <sz val="12"/>
        <color theme="1"/>
        <rFont val="Arial"/>
        <family val="2"/>
      </rPr>
      <t xml:space="preserve">1
</t>
    </r>
    <r>
      <rPr>
        <sz val="12"/>
        <color theme="1"/>
        <rFont val="Arial"/>
        <family val="2"/>
      </rPr>
      <t>(must select one)</t>
    </r>
  </si>
  <si>
    <r>
      <rPr>
        <b/>
        <u/>
        <sz val="12"/>
        <color theme="1"/>
        <rFont val="Arial"/>
        <family val="2"/>
      </rPr>
      <t>ACTUAL</t>
    </r>
    <r>
      <rPr>
        <b/>
        <sz val="12"/>
        <color theme="1"/>
        <rFont val="Arial"/>
        <family val="2"/>
      </rPr>
      <t xml:space="preserve"> 
AMOUNT OF 
RAC HOT-MIX MATERIAL USED
</t>
    </r>
    <r>
      <rPr>
        <sz val="12"/>
        <color theme="1"/>
        <rFont val="Arial"/>
        <family val="2"/>
      </rPr>
      <t>(tons)</t>
    </r>
  </si>
  <si>
    <r>
      <rPr>
        <b/>
        <u/>
        <sz val="12"/>
        <color theme="1"/>
        <rFont val="Arial"/>
        <family val="2"/>
      </rPr>
      <t xml:space="preserve">ACTUAL </t>
    </r>
    <r>
      <rPr>
        <b/>
        <sz val="12"/>
        <color theme="1"/>
        <rFont val="Arial"/>
        <family val="2"/>
      </rPr>
      <t xml:space="preserve">
AMOUNT OF 
CHIP SEAL MATERIAL USED
</t>
    </r>
    <r>
      <rPr>
        <sz val="12"/>
        <color theme="1"/>
        <rFont val="Arial"/>
        <family val="2"/>
      </rPr>
      <t>(square yards)</t>
    </r>
  </si>
  <si>
    <r>
      <rPr>
        <b/>
        <sz val="12"/>
        <color theme="1"/>
        <rFont val="Arial"/>
        <family val="2"/>
      </rPr>
      <t xml:space="preserve">RAC REIMBURSEMENT 
RATE
</t>
    </r>
    <r>
      <rPr>
        <sz val="12"/>
        <color theme="1"/>
        <rFont val="Arial"/>
        <family val="2"/>
      </rPr>
      <t>($ per ton)</t>
    </r>
  </si>
  <si>
    <r>
      <t xml:space="preserve">RAC REIMBURSEMENT
AMOUNT
</t>
    </r>
    <r>
      <rPr>
        <sz val="12"/>
        <color theme="1"/>
        <rFont val="Arial"/>
        <family val="2"/>
      </rPr>
      <t>(subtotal)</t>
    </r>
  </si>
  <si>
    <r>
      <t>RAC
WEIGHT</t>
    </r>
    <r>
      <rPr>
        <b/>
        <vertAlign val="superscript"/>
        <sz val="12"/>
        <color theme="1"/>
        <rFont val="Arial"/>
        <family val="2"/>
      </rPr>
      <t>2</t>
    </r>
    <r>
      <rPr>
        <b/>
        <sz val="12"/>
        <color theme="1"/>
        <rFont val="Arial"/>
        <family val="2"/>
      </rPr>
      <t xml:space="preserve"> OF CRUMB RUBBER USED
</t>
    </r>
    <r>
      <rPr>
        <sz val="12"/>
        <color theme="1"/>
        <rFont val="Arial"/>
        <family val="2"/>
      </rPr>
      <t>(subtotal)
(pounds)</t>
    </r>
  </si>
  <si>
    <r>
      <t xml:space="preserve">SPREAD RATE
</t>
    </r>
    <r>
      <rPr>
        <sz val="12"/>
        <color theme="1"/>
        <rFont val="Arial"/>
        <family val="2"/>
      </rPr>
      <t xml:space="preserve">(gallon per square yard)
</t>
    </r>
    <r>
      <rPr>
        <b/>
        <sz val="12"/>
        <color theme="1"/>
        <rFont val="Arial"/>
        <family val="2"/>
      </rPr>
      <t xml:space="preserve">
</t>
    </r>
    <r>
      <rPr>
        <sz val="12"/>
        <color theme="1"/>
        <rFont val="Arial"/>
        <family val="2"/>
      </rPr>
      <t>(typically between 0.40 to 0.70)</t>
    </r>
  </si>
  <si>
    <r>
      <rPr>
        <b/>
        <sz val="12"/>
        <color theme="1"/>
        <rFont val="Arial"/>
        <family val="2"/>
      </rPr>
      <t xml:space="preserve">CHIP SEAL
REIMBURSEMENT 
RATE
</t>
    </r>
    <r>
      <rPr>
        <sz val="12"/>
        <color theme="1"/>
        <rFont val="Arial"/>
        <family val="2"/>
      </rPr>
      <t xml:space="preserve">
($ per square yard)</t>
    </r>
  </si>
  <si>
    <t>Crumb Rubber Information</t>
  </si>
  <si>
    <t>Formulas for Calculating Weight of Crumb Rubber and Number of Tires Used</t>
  </si>
  <si>
    <t>Hot-Mix Subtotal =</t>
  </si>
  <si>
    <t>Chip Seal Subtotal =</t>
  </si>
  <si>
    <r>
      <rPr>
        <b/>
        <i/>
        <sz val="14"/>
        <color theme="1"/>
        <rFont val="Arial"/>
        <family val="2"/>
      </rPr>
      <t>*</t>
    </r>
    <r>
      <rPr>
        <i/>
        <sz val="10"/>
        <color theme="1"/>
        <rFont val="Arial"/>
        <family val="2"/>
      </rPr>
      <t xml:space="preserve">Data </t>
    </r>
    <r>
      <rPr>
        <i/>
        <u/>
        <sz val="10"/>
        <color theme="1"/>
        <rFont val="Arial"/>
        <family val="2"/>
      </rPr>
      <t>must be comparable</t>
    </r>
    <r>
      <rPr>
        <i/>
        <sz val="10"/>
        <color theme="1"/>
        <rFont val="Arial"/>
        <family val="2"/>
      </rPr>
      <t xml:space="preserve"> to the data on the Rubberized Pavement Certification form (CalRecycle 739-TRP). If not, re-check and verify numbers entered.</t>
    </r>
  </si>
  <si>
    <r>
      <t>Total Weight of Crumb Rubber Used</t>
    </r>
    <r>
      <rPr>
        <b/>
        <sz val="14"/>
        <color theme="1"/>
        <rFont val="Arial"/>
        <family val="2"/>
      </rPr>
      <t>*</t>
    </r>
    <r>
      <rPr>
        <b/>
        <sz val="12"/>
        <color theme="1"/>
        <rFont val="Arial"/>
        <family val="2"/>
      </rPr>
      <t xml:space="preserve"> (pounds)  =</t>
    </r>
  </si>
  <si>
    <r>
      <t>Number of Passenger Tire Equivalents (PTEs) Diverted</t>
    </r>
    <r>
      <rPr>
        <b/>
        <sz val="14"/>
        <color theme="1"/>
        <rFont val="Arial"/>
        <family val="2"/>
      </rPr>
      <t>*</t>
    </r>
    <r>
      <rPr>
        <b/>
        <sz val="12"/>
        <color theme="1"/>
        <rFont val="Arial"/>
        <family val="2"/>
      </rPr>
      <t xml:space="preserve">  =</t>
    </r>
  </si>
  <si>
    <r>
      <t xml:space="preserve">  </t>
    </r>
    <r>
      <rPr>
        <vertAlign val="superscript"/>
        <sz val="10"/>
        <color theme="1"/>
        <rFont val="Arial"/>
        <family val="2"/>
      </rPr>
      <t xml:space="preserve"> </t>
    </r>
    <r>
      <rPr>
        <vertAlign val="superscript"/>
        <sz val="12"/>
        <color theme="1"/>
        <rFont val="Arial"/>
        <family val="2"/>
      </rPr>
      <t>4</t>
    </r>
    <r>
      <rPr>
        <sz val="10"/>
        <color theme="1"/>
        <rFont val="Arial"/>
        <family val="2"/>
      </rPr>
      <t>Nominal Specific Weight = 8.0 pounds per gallon</t>
    </r>
  </si>
  <si>
    <r>
      <t xml:space="preserve">  </t>
    </r>
    <r>
      <rPr>
        <vertAlign val="superscript"/>
        <sz val="10"/>
        <color theme="1"/>
        <rFont val="Arial"/>
        <family val="2"/>
      </rPr>
      <t xml:space="preserve"> </t>
    </r>
    <r>
      <rPr>
        <vertAlign val="superscript"/>
        <sz val="12"/>
        <color theme="1"/>
        <rFont val="Arial"/>
        <family val="2"/>
      </rPr>
      <t>3</t>
    </r>
    <r>
      <rPr>
        <sz val="10"/>
        <color theme="1"/>
        <rFont val="Arial"/>
        <family val="2"/>
      </rPr>
      <t>weight of crumb rubber used (lbs) = (% of crumb rubber in binder) x (spread rate) x (square yards of chip seal material covered) x (specific weight</t>
    </r>
    <r>
      <rPr>
        <vertAlign val="superscript"/>
        <sz val="12"/>
        <color theme="1"/>
        <rFont val="Arial"/>
        <family val="2"/>
      </rPr>
      <t>4</t>
    </r>
    <r>
      <rPr>
        <sz val="10"/>
        <color theme="1"/>
        <rFont val="Arial"/>
        <family val="2"/>
      </rPr>
      <t>)</t>
    </r>
  </si>
  <si>
    <r>
      <rPr>
        <vertAlign val="superscript"/>
        <sz val="10"/>
        <color theme="1"/>
        <rFont val="Arial"/>
        <family val="2"/>
      </rPr>
      <t xml:space="preserve">   </t>
    </r>
    <r>
      <rPr>
        <vertAlign val="superscript"/>
        <sz val="12"/>
        <color theme="1"/>
        <rFont val="Arial"/>
        <family val="2"/>
      </rPr>
      <t>2</t>
    </r>
    <r>
      <rPr>
        <sz val="10"/>
        <color theme="1"/>
        <rFont val="Arial"/>
        <family val="2"/>
      </rPr>
      <t>weight of crumb rubber used (lbs) = (% of crumb rubber in binder) x (% of binder in the mix) x (tons of RAC hot-mix material used) x (2,000 lbs per ton)</t>
    </r>
  </si>
  <si>
    <r>
      <t xml:space="preserve">     • </t>
    </r>
    <r>
      <rPr>
        <i/>
        <vertAlign val="superscript"/>
        <sz val="12"/>
        <color rgb="FF000000"/>
        <rFont val="Arial"/>
        <family val="2"/>
      </rPr>
      <t>1</t>
    </r>
    <r>
      <rPr>
        <i/>
        <sz val="10"/>
        <color indexed="8"/>
        <rFont val="Arial"/>
        <family val="2"/>
      </rPr>
      <t>Refer to your Approved Project Summary and Calculation worksheet in GMS for your approved project(s) and/or RAC category.</t>
    </r>
  </si>
  <si>
    <t>Tire Usage Summary</t>
  </si>
  <si>
    <t>Passenger Tire Equivalents (PTEs)</t>
  </si>
  <si>
    <t>Pounds of Crumb Rubber</t>
  </si>
  <si>
    <t>Grant Number:</t>
  </si>
  <si>
    <t>Grantee Name:</t>
  </si>
  <si>
    <t>City of ABC</t>
  </si>
  <si>
    <t>2025 Street Resurfacing Project</t>
  </si>
  <si>
    <t>Class 1 Bikeways Project</t>
  </si>
  <si>
    <t>Disability Access Project</t>
  </si>
  <si>
    <t xml:space="preserve">     ABC Village Park</t>
  </si>
  <si>
    <t xml:space="preserve">     XYZ Park</t>
  </si>
  <si>
    <t>Greenway Project/ABC Trail</t>
  </si>
  <si>
    <t>Calculation breakdown and formulas used are located under the table below.</t>
  </si>
  <si>
    <t xml:space="preserve">     • Fill out white areas only, as appropriate.  Enter grantee (business) name and grant number (e.g. TRP17-24-1234) above.</t>
  </si>
  <si>
    <t>TRP17-24-1234</t>
  </si>
  <si>
    <t>Street To
(e.g. Post Mile or Point B)</t>
  </si>
  <si>
    <t>Street From
(e.g. Post Mile or Point A)</t>
  </si>
  <si>
    <r>
      <rPr>
        <b/>
        <sz val="12"/>
        <color theme="1"/>
        <rFont val="Arial"/>
        <family val="2"/>
      </rPr>
      <t xml:space="preserve">PROJECT / STREET NAME
</t>
    </r>
    <r>
      <rPr>
        <sz val="12"/>
        <color theme="1"/>
        <rFont val="Arial"/>
        <family val="2"/>
      </rPr>
      <t xml:space="preserve">(e.g. City/Town, Intersection)
For Regional Grant, </t>
    </r>
    <r>
      <rPr>
        <u/>
        <sz val="12"/>
        <color theme="1"/>
        <rFont val="Arial"/>
        <family val="2"/>
      </rPr>
      <t>must</t>
    </r>
    <r>
      <rPr>
        <sz val="12"/>
        <color theme="1"/>
        <rFont val="Arial"/>
        <family val="2"/>
      </rPr>
      <t xml:space="preserve"> enter data
in the following format:
Street Name / Name of Lead or Participant</t>
    </r>
  </si>
  <si>
    <r>
      <rPr>
        <b/>
        <sz val="12"/>
        <color theme="1"/>
        <rFont val="Arial"/>
        <family val="2"/>
      </rPr>
      <t>PROJECT / STREET NAME</t>
    </r>
    <r>
      <rPr>
        <sz val="12"/>
        <color theme="1"/>
        <rFont val="Arial"/>
        <family val="2"/>
      </rPr>
      <t xml:space="preserve">
(e.g. City/Town, Intersection)
For Regional Grant, must enter data
in the following format:
Street Name / Name of Lead or Participant</t>
    </r>
  </si>
  <si>
    <t>4th Ave</t>
  </si>
  <si>
    <t>24th Ave</t>
  </si>
  <si>
    <r>
      <rPr>
        <b/>
        <sz val="12"/>
        <rFont val="Arial"/>
        <family val="2"/>
      </rPr>
      <t>2025 Street Rehabilitation Project</t>
    </r>
    <r>
      <rPr>
        <sz val="12"/>
        <rFont val="Arial"/>
        <family val="2"/>
      </rPr>
      <t>; Main Street</t>
    </r>
  </si>
  <si>
    <t>Pine Street</t>
  </si>
  <si>
    <t>Overpass Trail</t>
  </si>
  <si>
    <t>East Way</t>
  </si>
  <si>
    <t>South Ave</t>
  </si>
  <si>
    <t>South Road</t>
  </si>
  <si>
    <t>North Pass</t>
  </si>
  <si>
    <t>Main Street</t>
  </si>
  <si>
    <t>I Street</t>
  </si>
  <si>
    <t>J Street</t>
  </si>
  <si>
    <t>K Street</t>
  </si>
  <si>
    <t>1st Ave</t>
  </si>
  <si>
    <t>2nd Ave</t>
  </si>
  <si>
    <t>3rd Ave</t>
  </si>
  <si>
    <t>5th Ave</t>
  </si>
  <si>
    <t>6th Ave</t>
  </si>
  <si>
    <t>7th Ave</t>
  </si>
  <si>
    <t>8th Ave</t>
  </si>
  <si>
    <t>2026 Street Resurfacing Project</t>
  </si>
  <si>
    <t>2nd ave</t>
  </si>
  <si>
    <r>
      <rPr>
        <b/>
        <sz val="12"/>
        <rFont val="Arial"/>
        <family val="2"/>
      </rPr>
      <t>2025 Street Rehabilitation Project</t>
    </r>
    <r>
      <rPr>
        <sz val="12"/>
        <rFont val="Arial"/>
        <family val="2"/>
      </rPr>
      <t>; Main Street / ABC County</t>
    </r>
  </si>
  <si>
    <r>
      <t xml:space="preserve">2025 Street Resurfacing Project </t>
    </r>
    <r>
      <rPr>
        <sz val="12"/>
        <rFont val="Arial"/>
        <family val="2"/>
      </rPr>
      <t>/ ABC County</t>
    </r>
  </si>
  <si>
    <t>Main Street / City of ABC</t>
  </si>
  <si>
    <t>I Street / City of ABC</t>
  </si>
  <si>
    <t>J Street / ABC County</t>
  </si>
  <si>
    <t>K Street / ABC County</t>
  </si>
  <si>
    <r>
      <t>2025 Street Resurfacing Project</t>
    </r>
    <r>
      <rPr>
        <sz val="12"/>
        <rFont val="Arial"/>
        <family val="2"/>
      </rPr>
      <t xml:space="preserve"> / ABC County</t>
    </r>
  </si>
  <si>
    <t>Pine Street / ABC County</t>
  </si>
  <si>
    <r>
      <t xml:space="preserve">2026 Street Resurfacing Project </t>
    </r>
    <r>
      <rPr>
        <sz val="12"/>
        <rFont val="Arial"/>
        <family val="2"/>
      </rPr>
      <t>/ City of ABC</t>
    </r>
  </si>
  <si>
    <r>
      <t>Class 1 Bikeways Project</t>
    </r>
    <r>
      <rPr>
        <sz val="12"/>
        <rFont val="Arial"/>
        <family val="2"/>
      </rPr>
      <t xml:space="preserve"> / City of ABC</t>
    </r>
  </si>
  <si>
    <r>
      <t>Disability Access Project</t>
    </r>
    <r>
      <rPr>
        <sz val="12"/>
        <rFont val="Arial"/>
        <family val="2"/>
      </rPr>
      <t xml:space="preserve"> / ABC County</t>
    </r>
  </si>
  <si>
    <t>ABC Village Park / ABC County</t>
  </si>
  <si>
    <t>XYZ Park / ABC County</t>
  </si>
  <si>
    <r>
      <t xml:space="preserve">Greenway Project/Rocky Trail / </t>
    </r>
    <r>
      <rPr>
        <sz val="12"/>
        <rFont val="Arial"/>
        <family val="2"/>
      </rPr>
      <t>City of ABC</t>
    </r>
  </si>
  <si>
    <r>
      <t xml:space="preserve">     • For </t>
    </r>
    <r>
      <rPr>
        <b/>
        <i/>
        <sz val="10"/>
        <color rgb="FF000000"/>
        <rFont val="Arial"/>
        <family val="2"/>
      </rPr>
      <t>Hot-Mix project(s)</t>
    </r>
    <r>
      <rPr>
        <i/>
        <sz val="10"/>
        <color indexed="8"/>
        <rFont val="Arial"/>
        <family val="2"/>
      </rPr>
      <t>, complete "RAC" sections only (column B to J).</t>
    </r>
  </si>
  <si>
    <r>
      <t xml:space="preserve">     • For </t>
    </r>
    <r>
      <rPr>
        <b/>
        <i/>
        <sz val="10"/>
        <color theme="1"/>
        <rFont val="Arial"/>
        <family val="2"/>
      </rPr>
      <t>Chip Seal project(s)</t>
    </r>
    <r>
      <rPr>
        <i/>
        <sz val="10"/>
        <color theme="1"/>
        <rFont val="Arial"/>
        <family val="2"/>
      </rPr>
      <t>, complete "CHIP SEAL" sections only (column B to G, then N to O).</t>
    </r>
  </si>
  <si>
    <r>
      <t xml:space="preserve">     • For </t>
    </r>
    <r>
      <rPr>
        <b/>
        <i/>
        <sz val="10"/>
        <color theme="1"/>
        <rFont val="Arial"/>
        <family val="2"/>
      </rPr>
      <t>Hot-Mix</t>
    </r>
    <r>
      <rPr>
        <i/>
        <sz val="10"/>
        <color theme="1"/>
        <rFont val="Arial"/>
        <family val="2"/>
      </rPr>
      <t xml:space="preserve"> </t>
    </r>
    <r>
      <rPr>
        <i/>
        <u/>
        <sz val="10"/>
        <color theme="1"/>
        <rFont val="Arial"/>
        <family val="2"/>
      </rPr>
      <t>and</t>
    </r>
    <r>
      <rPr>
        <i/>
        <sz val="10"/>
        <color theme="1"/>
        <rFont val="Arial"/>
        <family val="2"/>
      </rPr>
      <t xml:space="preserve"> </t>
    </r>
    <r>
      <rPr>
        <b/>
        <i/>
        <sz val="10"/>
        <color theme="1"/>
        <rFont val="Arial"/>
        <family val="2"/>
      </rPr>
      <t>Chip Seal projects</t>
    </r>
    <r>
      <rPr>
        <i/>
        <sz val="10"/>
        <color theme="1"/>
        <rFont val="Arial"/>
        <family val="2"/>
      </rPr>
      <t>, complete both "RAC" and "CHIP SEAL" sections (column B to J, then N to O).</t>
    </r>
  </si>
  <si>
    <t xml:space="preserve">Department of Resources Recycling and Recovery (CalRecycle) Division of Circular Economy/ Financial Resources Section </t>
  </si>
  <si>
    <t>State of California
CalRecycle 748-Tier1 (Rev 08/2024)</t>
  </si>
  <si>
    <t>State of California
CalRecycle 748-Tier1 (Rev 07/2024)</t>
  </si>
  <si>
    <t xml:space="preserve">Department of Resources Recycling and Recovery (CalRecycle)       Division of Circular Economy/ Financial Resources Section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</si>
</sst>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_(* \(#,##0.00\);_(* &quot;-&quot;??_);_(@_)"/>
    <numFmt numFmtId="164" formatCode="&quot;$&quot;#,##0.00"/>
    <numFmt numFmtId="165" formatCode="00.\ "/>
    <numFmt numFmtId="166" formatCode="mm/dd/yyyy"/>
    <numFmt numFmtId="167" formatCode="_(&quot;$&quot;* #,##0.00_);_(&quot;$&quot;* \(#,##0.00\);_(&quot;$&quot;* &quot;0.00&quot;??_);_(@_)"/>
    <numFmt numFmtId="168" formatCode="_(* #,##0.00_);_(* \(#,##0.00\);_(* &quot;0.00&quot;??_);_(@_)"/>
    <numFmt numFmtId="169" formatCode="_(* #,##0.00_);_(&quot;$&quot;* \(#,##0.00\);_(&quot;$&quot;* &quot;0.00&quot;??_);_(@_)"/>
  </numFmts>
  <fonts count="39" x14ac:knownFonts="1">
    <font>
      <sz val="11"/>
      <color theme="1"/>
      <name val="Calibri"/>
      <family val="2"/>
      <scheme val="minor"/>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b/>
      <sz val="12"/>
      <color theme="1"/>
      <name val="Arial"/>
      <family val="2"/>
    </font>
    <font>
      <sz val="12"/>
      <color theme="1"/>
      <name val="Arial"/>
      <family val="2"/>
    </font>
    <font>
      <b/>
      <sz val="16"/>
      <color theme="1"/>
      <name val="Arial"/>
      <family val="2"/>
    </font>
    <font>
      <b/>
      <sz val="14"/>
      <color theme="1"/>
      <name val="Arial"/>
      <family val="2"/>
    </font>
    <font>
      <sz val="12"/>
      <name val="Arial"/>
      <family val="2"/>
    </font>
    <font>
      <i/>
      <sz val="9"/>
      <color theme="1"/>
      <name val="Calibri"/>
      <family val="2"/>
      <scheme val="minor"/>
    </font>
    <font>
      <i/>
      <sz val="9"/>
      <color theme="1"/>
      <name val="Calibri"/>
      <family val="2"/>
    </font>
    <font>
      <sz val="10"/>
      <color theme="1"/>
      <name val="Arial"/>
      <family val="2"/>
    </font>
    <font>
      <i/>
      <sz val="10"/>
      <color theme="1"/>
      <name val="Arial"/>
      <family val="2"/>
    </font>
    <font>
      <b/>
      <sz val="11"/>
      <color theme="1"/>
      <name val="Calibri"/>
      <family val="2"/>
      <scheme val="minor"/>
    </font>
    <font>
      <b/>
      <u/>
      <sz val="12"/>
      <color theme="1"/>
      <name val="Arial"/>
      <family val="2"/>
    </font>
    <font>
      <b/>
      <sz val="36"/>
      <color theme="1"/>
      <name val="Arial"/>
      <family val="2"/>
    </font>
    <font>
      <b/>
      <i/>
      <sz val="18"/>
      <color theme="1"/>
      <name val="Arial"/>
      <family val="2"/>
    </font>
    <font>
      <i/>
      <u/>
      <sz val="10"/>
      <color theme="1"/>
      <name val="Arial"/>
      <family val="2"/>
    </font>
    <font>
      <vertAlign val="superscript"/>
      <sz val="10"/>
      <color theme="1"/>
      <name val="Arial"/>
      <family val="2"/>
    </font>
    <font>
      <b/>
      <vertAlign val="superscript"/>
      <sz val="12"/>
      <color theme="1"/>
      <name val="Arial"/>
      <family val="2"/>
    </font>
    <font>
      <sz val="14"/>
      <color theme="1"/>
      <name val="Arial"/>
      <family val="2"/>
    </font>
    <font>
      <sz val="9"/>
      <color indexed="81"/>
      <name val="Tahoma"/>
      <family val="2"/>
    </font>
    <font>
      <b/>
      <sz val="9"/>
      <color indexed="81"/>
      <name val="Tahoma"/>
      <family val="2"/>
    </font>
    <font>
      <b/>
      <sz val="18"/>
      <color theme="1"/>
      <name val="Arial"/>
      <family val="2"/>
    </font>
    <font>
      <u/>
      <sz val="12"/>
      <color theme="1"/>
      <name val="Arial"/>
      <family val="2"/>
    </font>
    <font>
      <i/>
      <sz val="10"/>
      <color indexed="8"/>
      <name val="Arial"/>
      <family val="2"/>
    </font>
    <font>
      <b/>
      <i/>
      <sz val="10"/>
      <color rgb="FF000000"/>
      <name val="Arial"/>
      <family val="2"/>
    </font>
    <font>
      <b/>
      <i/>
      <sz val="10"/>
      <color theme="1"/>
      <name val="Arial"/>
      <family val="2"/>
    </font>
    <font>
      <sz val="18"/>
      <color theme="1"/>
      <name val="Arial"/>
      <family val="2"/>
    </font>
    <font>
      <b/>
      <i/>
      <sz val="14"/>
      <color theme="1"/>
      <name val="Arial"/>
      <family val="2"/>
    </font>
    <font>
      <vertAlign val="superscript"/>
      <sz val="12"/>
      <color theme="1"/>
      <name val="Arial"/>
      <family val="2"/>
    </font>
    <font>
      <i/>
      <vertAlign val="superscript"/>
      <sz val="12"/>
      <color rgb="FF000000"/>
      <name val="Arial"/>
      <family val="2"/>
    </font>
    <font>
      <sz val="11"/>
      <color theme="1"/>
      <name val="Arial"/>
      <family val="2"/>
    </font>
    <font>
      <sz val="11"/>
      <color theme="1"/>
      <name val="Calibri"/>
      <family val="2"/>
      <scheme val="minor"/>
    </font>
    <font>
      <b/>
      <sz val="12"/>
      <name val="Arial"/>
      <family val="2"/>
    </font>
    <font>
      <b/>
      <sz val="28"/>
      <color theme="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3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medium">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medium">
        <color indexed="64"/>
      </bottom>
      <diagonal/>
    </border>
    <border>
      <left style="medium">
        <color indexed="64"/>
      </left>
      <right/>
      <top style="hair">
        <color indexed="64"/>
      </top>
      <bottom style="hair">
        <color indexed="64"/>
      </bottom>
      <diagonal/>
    </border>
    <border>
      <left/>
      <right style="hair">
        <color indexed="64"/>
      </right>
      <top style="hair">
        <color indexed="64"/>
      </top>
      <bottom/>
      <diagonal/>
    </border>
    <border>
      <left/>
      <right style="hair">
        <color indexed="64"/>
      </right>
      <top/>
      <bottom style="hair">
        <color indexed="64"/>
      </bottom>
      <diagonal/>
    </border>
  </borders>
  <cellStyleXfs count="2">
    <xf numFmtId="0" fontId="0" fillId="0" borderId="0"/>
    <xf numFmtId="43" fontId="36" fillId="0" borderId="0" applyFont="0" applyFill="0" applyBorder="0" applyAlignment="0" applyProtection="0"/>
  </cellStyleXfs>
  <cellXfs count="187">
    <xf numFmtId="0" fontId="0" fillId="0" borderId="0" xfId="0"/>
    <xf numFmtId="0" fontId="8" fillId="0" borderId="0" xfId="0" applyFont="1"/>
    <xf numFmtId="0" fontId="8" fillId="2" borderId="0" xfId="0" applyFont="1" applyFill="1" applyAlignment="1">
      <alignment vertical="top"/>
    </xf>
    <xf numFmtId="0" fontId="8" fillId="2" borderId="0" xfId="0" applyFont="1" applyFill="1"/>
    <xf numFmtId="0" fontId="18" fillId="2" borderId="0" xfId="0" applyFont="1" applyFill="1"/>
    <xf numFmtId="0" fontId="18" fillId="2" borderId="0" xfId="0" applyFont="1" applyFill="1" applyAlignment="1">
      <alignment horizontal="center"/>
    </xf>
    <xf numFmtId="165" fontId="8" fillId="2" borderId="0" xfId="0" applyNumberFormat="1" applyFont="1" applyFill="1"/>
    <xf numFmtId="0" fontId="0" fillId="2" borderId="0" xfId="0" applyFill="1"/>
    <xf numFmtId="0" fontId="8" fillId="2" borderId="5" xfId="0" applyFont="1" applyFill="1" applyBorder="1"/>
    <xf numFmtId="0" fontId="8" fillId="3" borderId="2" xfId="0" applyFont="1" applyFill="1" applyBorder="1"/>
    <xf numFmtId="0" fontId="8" fillId="3" borderId="3" xfId="0" applyFont="1" applyFill="1" applyBorder="1"/>
    <xf numFmtId="0" fontId="8" fillId="3" borderId="0" xfId="0" applyFont="1" applyFill="1"/>
    <xf numFmtId="0" fontId="8" fillId="3" borderId="5" xfId="0" applyFont="1" applyFill="1" applyBorder="1"/>
    <xf numFmtId="0" fontId="14" fillId="3" borderId="4" xfId="0" applyFont="1" applyFill="1" applyBorder="1"/>
    <xf numFmtId="0" fontId="0" fillId="3" borderId="0" xfId="0" applyFill="1"/>
    <xf numFmtId="0" fontId="0" fillId="3" borderId="5" xfId="0" applyFill="1" applyBorder="1"/>
    <xf numFmtId="0" fontId="12" fillId="3" borderId="0" xfId="0" applyFont="1" applyFill="1" applyAlignment="1">
      <alignment horizontal="left" vertical="center"/>
    </xf>
    <xf numFmtId="0" fontId="12" fillId="3" borderId="5" xfId="0" applyFont="1" applyFill="1" applyBorder="1" applyAlignment="1">
      <alignment horizontal="left" vertical="center"/>
    </xf>
    <xf numFmtId="0" fontId="13" fillId="3" borderId="7" xfId="0" applyFont="1" applyFill="1" applyBorder="1" applyAlignment="1">
      <alignment horizontal="left" vertical="center"/>
    </xf>
    <xf numFmtId="0" fontId="13" fillId="3" borderId="8" xfId="0" applyFont="1" applyFill="1" applyBorder="1" applyAlignment="1">
      <alignment horizontal="left" vertical="center"/>
    </xf>
    <xf numFmtId="0" fontId="7" fillId="3" borderId="0" xfId="0" applyFont="1" applyFill="1" applyAlignment="1">
      <alignment horizontal="right"/>
    </xf>
    <xf numFmtId="0" fontId="23" fillId="3" borderId="0" xfId="0" quotePrefix="1" applyFont="1" applyFill="1" applyAlignment="1">
      <alignment horizontal="center"/>
    </xf>
    <xf numFmtId="0" fontId="8" fillId="3" borderId="0" xfId="0" applyFont="1" applyFill="1" applyAlignment="1">
      <alignment horizontal="right"/>
    </xf>
    <xf numFmtId="0" fontId="7" fillId="3" borderId="5" xfId="0" applyFont="1" applyFill="1" applyBorder="1" applyAlignment="1">
      <alignment horizontal="right"/>
    </xf>
    <xf numFmtId="164" fontId="8" fillId="3" borderId="5" xfId="0" applyNumberFormat="1" applyFont="1" applyFill="1" applyBorder="1"/>
    <xf numFmtId="0" fontId="0" fillId="3" borderId="7" xfId="0" applyFill="1" applyBorder="1"/>
    <xf numFmtId="0" fontId="8" fillId="3" borderId="7" xfId="0" applyFont="1" applyFill="1" applyBorder="1"/>
    <xf numFmtId="0" fontId="8" fillId="3" borderId="8" xfId="0" applyFont="1" applyFill="1" applyBorder="1"/>
    <xf numFmtId="0" fontId="14" fillId="3" borderId="6" xfId="0" applyFont="1" applyFill="1" applyBorder="1"/>
    <xf numFmtId="0" fontId="16" fillId="3" borderId="0" xfId="0" applyFont="1" applyFill="1"/>
    <xf numFmtId="0" fontId="0" fillId="3" borderId="8" xfId="0" applyFill="1" applyBorder="1"/>
    <xf numFmtId="0" fontId="15" fillId="3" borderId="4" xfId="0" applyFont="1" applyFill="1" applyBorder="1" applyAlignment="1">
      <alignment horizontal="left" vertical="center"/>
    </xf>
    <xf numFmtId="0" fontId="31" fillId="3" borderId="0" xfId="0" applyFont="1" applyFill="1"/>
    <xf numFmtId="0" fontId="26" fillId="3" borderId="0" xfId="0" applyFont="1" applyFill="1" applyAlignment="1">
      <alignment horizontal="right"/>
    </xf>
    <xf numFmtId="0" fontId="8" fillId="3" borderId="2" xfId="0" applyFont="1" applyFill="1" applyBorder="1" applyAlignment="1">
      <alignment vertical="center"/>
    </xf>
    <xf numFmtId="0" fontId="8" fillId="3" borderId="3" xfId="0" applyFont="1" applyFill="1" applyBorder="1" applyAlignment="1">
      <alignment vertical="center"/>
    </xf>
    <xf numFmtId="0" fontId="8" fillId="3" borderId="0" xfId="0" applyFont="1" applyFill="1" applyAlignment="1">
      <alignment vertical="center"/>
    </xf>
    <xf numFmtId="0" fontId="8" fillId="3" borderId="5" xfId="0" applyFont="1" applyFill="1" applyBorder="1" applyAlignment="1">
      <alignment vertical="center"/>
    </xf>
    <xf numFmtId="0" fontId="0" fillId="3" borderId="0" xfId="0" applyFill="1" applyAlignment="1">
      <alignment vertical="center"/>
    </xf>
    <xf numFmtId="0" fontId="0" fillId="3" borderId="5" xfId="0" applyFill="1" applyBorder="1" applyAlignment="1">
      <alignment vertical="center"/>
    </xf>
    <xf numFmtId="0" fontId="15" fillId="3" borderId="6" xfId="0" applyFont="1" applyFill="1" applyBorder="1" applyAlignment="1">
      <alignment horizontal="left" vertical="top"/>
    </xf>
    <xf numFmtId="0" fontId="8" fillId="0" borderId="14" xfId="0" applyFont="1" applyBorder="1" applyAlignment="1" applyProtection="1">
      <alignment horizontal="left" vertical="center" shrinkToFit="1"/>
      <protection locked="0"/>
    </xf>
    <xf numFmtId="0" fontId="8" fillId="0" borderId="15" xfId="0" applyFont="1" applyBorder="1" applyAlignment="1" applyProtection="1">
      <alignment horizontal="center" vertical="center"/>
      <protection locked="0"/>
    </xf>
    <xf numFmtId="10" fontId="11" fillId="0" borderId="16" xfId="0" applyNumberFormat="1" applyFont="1" applyBorder="1" applyAlignment="1" applyProtection="1">
      <alignment horizontal="center"/>
      <protection locked="0"/>
    </xf>
    <xf numFmtId="0" fontId="8" fillId="0" borderId="17" xfId="0" applyFont="1" applyBorder="1" applyAlignment="1" applyProtection="1">
      <alignment horizontal="left" vertical="center" shrinkToFit="1"/>
      <protection locked="0"/>
    </xf>
    <xf numFmtId="0" fontId="8" fillId="0" borderId="18" xfId="0" applyFont="1" applyBorder="1" applyAlignment="1" applyProtection="1">
      <alignment horizontal="center" vertical="center"/>
      <protection locked="0"/>
    </xf>
    <xf numFmtId="10" fontId="11" fillId="0" borderId="19" xfId="0" applyNumberFormat="1" applyFont="1" applyBorder="1" applyAlignment="1" applyProtection="1">
      <alignment horizontal="center"/>
      <protection locked="0"/>
    </xf>
    <xf numFmtId="0" fontId="8" fillId="0" borderId="20" xfId="0" applyFont="1" applyBorder="1" applyAlignment="1" applyProtection="1">
      <alignment horizontal="left" vertical="center" shrinkToFit="1"/>
      <protection locked="0"/>
    </xf>
    <xf numFmtId="0" fontId="8" fillId="0" borderId="21" xfId="0" applyFont="1" applyBorder="1" applyAlignment="1" applyProtection="1">
      <alignment horizontal="center" vertical="center"/>
      <protection locked="0"/>
    </xf>
    <xf numFmtId="10" fontId="11" fillId="0" borderId="22" xfId="0" applyNumberFormat="1" applyFont="1" applyBorder="1" applyAlignment="1" applyProtection="1">
      <alignment horizontal="center"/>
      <protection locked="0"/>
    </xf>
    <xf numFmtId="10" fontId="11" fillId="0" borderId="14" xfId="0" applyNumberFormat="1" applyFont="1" applyBorder="1" applyAlignment="1" applyProtection="1">
      <alignment horizontal="center"/>
      <protection locked="0"/>
    </xf>
    <xf numFmtId="10" fontId="11" fillId="0" borderId="17" xfId="0" applyNumberFormat="1" applyFont="1" applyBorder="1" applyAlignment="1" applyProtection="1">
      <alignment horizontal="center"/>
      <protection locked="0"/>
    </xf>
    <xf numFmtId="10" fontId="11" fillId="0" borderId="20" xfId="0" applyNumberFormat="1" applyFont="1" applyBorder="1" applyAlignment="1" applyProtection="1">
      <alignment horizontal="center"/>
      <protection locked="0"/>
    </xf>
    <xf numFmtId="164" fontId="8" fillId="2" borderId="15" xfId="0" applyNumberFormat="1" applyFont="1" applyFill="1" applyBorder="1" applyAlignment="1">
      <alignment horizontal="center" vertical="center"/>
    </xf>
    <xf numFmtId="164" fontId="8" fillId="2" borderId="18" xfId="0" applyNumberFormat="1" applyFont="1" applyFill="1" applyBorder="1" applyAlignment="1">
      <alignment horizontal="center" vertical="center"/>
    </xf>
    <xf numFmtId="164" fontId="8" fillId="2" borderId="21" xfId="0" applyNumberFormat="1" applyFont="1" applyFill="1" applyBorder="1" applyAlignment="1">
      <alignment horizontal="center" vertical="center"/>
    </xf>
    <xf numFmtId="4" fontId="8" fillId="0" borderId="14" xfId="0" applyNumberFormat="1" applyFont="1" applyBorder="1" applyAlignment="1" applyProtection="1">
      <alignment horizontal="center" vertical="center"/>
      <protection locked="0"/>
    </xf>
    <xf numFmtId="4" fontId="8" fillId="0" borderId="17" xfId="0" applyNumberFormat="1" applyFont="1" applyBorder="1" applyAlignment="1" applyProtection="1">
      <alignment horizontal="center" vertical="center"/>
      <protection locked="0"/>
    </xf>
    <xf numFmtId="4" fontId="8" fillId="0" borderId="20" xfId="0" applyNumberFormat="1" applyFont="1" applyBorder="1" applyAlignment="1" applyProtection="1">
      <alignment horizontal="center" vertical="center"/>
      <protection locked="0"/>
    </xf>
    <xf numFmtId="0" fontId="19" fillId="3" borderId="1" xfId="0" applyFont="1" applyFill="1" applyBorder="1"/>
    <xf numFmtId="1" fontId="8" fillId="0" borderId="0" xfId="0" applyNumberFormat="1" applyFont="1" applyAlignment="1" applyProtection="1">
      <alignment horizontal="center" vertical="center"/>
      <protection locked="0"/>
    </xf>
    <xf numFmtId="166" fontId="8" fillId="0" borderId="0" xfId="0" applyNumberFormat="1" applyFont="1" applyAlignment="1" applyProtection="1">
      <alignment horizontal="center" vertical="center"/>
      <protection locked="0"/>
    </xf>
    <xf numFmtId="0" fontId="15" fillId="3" borderId="7" xfId="0" applyFont="1" applyFill="1" applyBorder="1" applyAlignment="1">
      <alignment horizontal="right" vertical="top"/>
    </xf>
    <xf numFmtId="164" fontId="8" fillId="3" borderId="5" xfId="0" applyNumberFormat="1" applyFont="1" applyFill="1" applyBorder="1" applyAlignment="1">
      <alignment shrinkToFit="1"/>
    </xf>
    <xf numFmtId="164" fontId="26" fillId="3" borderId="5" xfId="0" applyNumberFormat="1" applyFont="1" applyFill="1" applyBorder="1" applyAlignment="1">
      <alignment shrinkToFit="1"/>
    </xf>
    <xf numFmtId="167" fontId="8" fillId="2" borderId="15" xfId="0" applyNumberFormat="1" applyFont="1" applyFill="1" applyBorder="1" applyAlignment="1">
      <alignment horizontal="right" vertical="center" shrinkToFit="1"/>
    </xf>
    <xf numFmtId="167" fontId="8" fillId="2" borderId="18" xfId="0" applyNumberFormat="1" applyFont="1" applyFill="1" applyBorder="1" applyAlignment="1">
      <alignment horizontal="right" vertical="center" shrinkToFit="1"/>
    </xf>
    <xf numFmtId="167" fontId="8" fillId="2" borderId="21" xfId="0" applyNumberFormat="1" applyFont="1" applyFill="1" applyBorder="1" applyAlignment="1">
      <alignment horizontal="right" vertical="center" shrinkToFit="1"/>
    </xf>
    <xf numFmtId="168" fontId="8" fillId="4" borderId="16" xfId="0" applyNumberFormat="1" applyFont="1" applyFill="1" applyBorder="1" applyAlignment="1">
      <alignment horizontal="right" vertical="center" shrinkToFit="1"/>
    </xf>
    <xf numFmtId="168" fontId="8" fillId="4" borderId="19" xfId="0" applyNumberFormat="1" applyFont="1" applyFill="1" applyBorder="1" applyAlignment="1">
      <alignment horizontal="right" vertical="center" shrinkToFit="1"/>
    </xf>
    <xf numFmtId="168" fontId="8" fillId="4" borderId="22" xfId="0" applyNumberFormat="1" applyFont="1" applyFill="1" applyBorder="1" applyAlignment="1">
      <alignment horizontal="right" vertical="center" shrinkToFit="1"/>
    </xf>
    <xf numFmtId="168" fontId="8" fillId="0" borderId="15" xfId="0" applyNumberFormat="1" applyFont="1" applyBorder="1" applyAlignment="1" applyProtection="1">
      <alignment horizontal="right" vertical="center" shrinkToFit="1"/>
      <protection locked="0"/>
    </xf>
    <xf numFmtId="168" fontId="8" fillId="0" borderId="18" xfId="0" applyNumberFormat="1" applyFont="1" applyBorder="1" applyAlignment="1" applyProtection="1">
      <alignment horizontal="right" vertical="center" shrinkToFit="1"/>
      <protection locked="0"/>
    </xf>
    <xf numFmtId="168" fontId="8" fillId="0" borderId="21" xfId="0" applyNumberFormat="1" applyFont="1" applyBorder="1" applyAlignment="1" applyProtection="1">
      <alignment horizontal="right" vertical="center" shrinkToFit="1"/>
      <protection locked="0"/>
    </xf>
    <xf numFmtId="0" fontId="0" fillId="3" borderId="2" xfId="0" applyFill="1" applyBorder="1"/>
    <xf numFmtId="0" fontId="0" fillId="3" borderId="3" xfId="0" applyFill="1" applyBorder="1"/>
    <xf numFmtId="0" fontId="7" fillId="3" borderId="4" xfId="0" applyFont="1" applyFill="1" applyBorder="1"/>
    <xf numFmtId="4" fontId="7" fillId="4" borderId="0" xfId="0" applyNumberFormat="1" applyFont="1" applyFill="1" applyAlignment="1">
      <alignment shrinkToFit="1"/>
    </xf>
    <xf numFmtId="4" fontId="7" fillId="4" borderId="5" xfId="0" applyNumberFormat="1" applyFont="1" applyFill="1" applyBorder="1" applyAlignment="1">
      <alignment shrinkToFit="1"/>
    </xf>
    <xf numFmtId="0" fontId="19" fillId="3" borderId="2" xfId="0" applyFont="1" applyFill="1" applyBorder="1" applyAlignment="1">
      <alignment horizontal="left"/>
    </xf>
    <xf numFmtId="0" fontId="31" fillId="2" borderId="5" xfId="0" applyFont="1" applyFill="1" applyBorder="1" applyAlignment="1">
      <alignment horizontal="left"/>
    </xf>
    <xf numFmtId="0" fontId="0" fillId="2" borderId="5" xfId="0" applyFill="1" applyBorder="1"/>
    <xf numFmtId="0" fontId="8" fillId="2" borderId="4" xfId="0" applyFont="1" applyFill="1" applyBorder="1"/>
    <xf numFmtId="0" fontId="35" fillId="2" borderId="0" xfId="0" applyFont="1" applyFill="1"/>
    <xf numFmtId="0" fontId="35" fillId="3" borderId="4" xfId="0" applyFont="1" applyFill="1" applyBorder="1"/>
    <xf numFmtId="0" fontId="35" fillId="3" borderId="0" xfId="0" applyFont="1" applyFill="1"/>
    <xf numFmtId="0" fontId="19" fillId="3" borderId="1" xfId="0" applyFont="1" applyFill="1" applyBorder="1" applyAlignment="1">
      <alignment horizontal="left" vertical="center"/>
    </xf>
    <xf numFmtId="0" fontId="15" fillId="3" borderId="0" xfId="0" applyFont="1" applyFill="1" applyAlignment="1">
      <alignment horizontal="right" vertical="top"/>
    </xf>
    <xf numFmtId="2" fontId="8" fillId="3" borderId="4" xfId="0" applyNumberFormat="1" applyFont="1" applyFill="1" applyBorder="1"/>
    <xf numFmtId="4" fontId="9" fillId="3" borderId="4" xfId="0" applyNumberFormat="1" applyFont="1" applyFill="1" applyBorder="1" applyAlignment="1">
      <alignment horizontal="right" vertical="center" shrinkToFit="1"/>
    </xf>
    <xf numFmtId="0" fontId="19" fillId="3" borderId="1" xfId="0" applyFont="1" applyFill="1" applyBorder="1" applyAlignment="1">
      <alignment vertical="center"/>
    </xf>
    <xf numFmtId="0" fontId="15" fillId="3" borderId="0" xfId="0" applyFont="1" applyFill="1" applyAlignment="1">
      <alignment horizontal="right"/>
    </xf>
    <xf numFmtId="0" fontId="0" fillId="3" borderId="6" xfId="0" applyFill="1" applyBorder="1"/>
    <xf numFmtId="0" fontId="19" fillId="2" borderId="0" xfId="0" applyFont="1" applyFill="1"/>
    <xf numFmtId="0" fontId="15" fillId="2" borderId="0" xfId="0" applyFont="1" applyFill="1" applyAlignment="1">
      <alignment vertical="center"/>
    </xf>
    <xf numFmtId="0" fontId="19" fillId="3" borderId="2" xfId="0" applyFont="1" applyFill="1" applyBorder="1"/>
    <xf numFmtId="0" fontId="15" fillId="3" borderId="0" xfId="0" applyFont="1" applyFill="1" applyAlignment="1">
      <alignment vertical="top"/>
    </xf>
    <xf numFmtId="168" fontId="9" fillId="3" borderId="0" xfId="0" applyNumberFormat="1" applyFont="1" applyFill="1" applyAlignment="1">
      <alignment horizontal="right" vertical="center" shrinkToFit="1"/>
    </xf>
    <xf numFmtId="0" fontId="7" fillId="3" borderId="0" xfId="0" applyFont="1" applyFill="1" applyAlignment="1">
      <alignment horizontal="left"/>
    </xf>
    <xf numFmtId="1" fontId="8" fillId="3" borderId="0" xfId="0" applyNumberFormat="1" applyFont="1" applyFill="1" applyAlignment="1">
      <alignment horizontal="center" vertical="center"/>
    </xf>
    <xf numFmtId="0" fontId="15" fillId="2" borderId="0" xfId="0" applyFont="1" applyFill="1" applyAlignment="1">
      <alignment vertical="top"/>
    </xf>
    <xf numFmtId="0" fontId="8" fillId="2" borderId="7" xfId="0" applyFont="1" applyFill="1" applyBorder="1"/>
    <xf numFmtId="0" fontId="14" fillId="2" borderId="7" xfId="0" applyFont="1" applyFill="1" applyBorder="1" applyAlignment="1">
      <alignment vertical="top"/>
    </xf>
    <xf numFmtId="0" fontId="31" fillId="2" borderId="0" xfId="0" applyFont="1" applyFill="1"/>
    <xf numFmtId="0" fontId="15" fillId="3" borderId="4" xfId="0" applyFont="1" applyFill="1" applyBorder="1" applyAlignment="1">
      <alignment horizontal="left"/>
    </xf>
    <xf numFmtId="0" fontId="28" fillId="3" borderId="4" xfId="0" applyFont="1" applyFill="1" applyBorder="1" applyAlignment="1">
      <alignment horizontal="left" vertical="center"/>
    </xf>
    <xf numFmtId="0" fontId="10" fillId="2" borderId="0" xfId="0" applyFont="1" applyFill="1" applyAlignment="1">
      <alignment horizontal="right" vertical="center"/>
    </xf>
    <xf numFmtId="168" fontId="9" fillId="2" borderId="0" xfId="0" applyNumberFormat="1" applyFont="1" applyFill="1" applyAlignment="1">
      <alignment horizontal="right" vertical="center" shrinkToFit="1"/>
    </xf>
    <xf numFmtId="0" fontId="26" fillId="0" borderId="0" xfId="0" applyFont="1" applyAlignment="1" applyProtection="1">
      <alignment horizontal="left" vertical="center" shrinkToFit="1"/>
      <protection locked="0"/>
    </xf>
    <xf numFmtId="0" fontId="14" fillId="2" borderId="0" xfId="0" applyFont="1" applyFill="1" applyAlignment="1">
      <alignment vertical="top"/>
    </xf>
    <xf numFmtId="0" fontId="26" fillId="2" borderId="0" xfId="0" applyFont="1" applyFill="1" applyAlignment="1">
      <alignment horizontal="left" vertical="center" shrinkToFit="1"/>
    </xf>
    <xf numFmtId="0" fontId="7" fillId="2" borderId="0" xfId="0" applyFont="1" applyFill="1" applyAlignment="1">
      <alignment horizontal="left" vertical="center"/>
    </xf>
    <xf numFmtId="0" fontId="7" fillId="2" borderId="0" xfId="0" applyFont="1" applyFill="1"/>
    <xf numFmtId="0" fontId="26" fillId="0" borderId="0" xfId="0" applyFont="1" applyAlignment="1" applyProtection="1">
      <alignment horizontal="left" vertical="center"/>
      <protection locked="0"/>
    </xf>
    <xf numFmtId="0" fontId="26" fillId="0" borderId="0" xfId="0" applyFont="1" applyAlignment="1">
      <alignment horizontal="left" vertical="center"/>
    </xf>
    <xf numFmtId="0" fontId="26" fillId="0" borderId="0" xfId="0" applyFont="1" applyAlignment="1">
      <alignment horizontal="left" vertical="center" shrinkToFit="1"/>
    </xf>
    <xf numFmtId="1" fontId="8" fillId="0" borderId="0" xfId="0" applyNumberFormat="1" applyFont="1" applyAlignment="1">
      <alignment horizontal="center" vertical="center"/>
    </xf>
    <xf numFmtId="166" fontId="8" fillId="0" borderId="0" xfId="0" applyNumberFormat="1" applyFont="1" applyAlignment="1">
      <alignment horizontal="center" vertical="center"/>
    </xf>
    <xf numFmtId="0" fontId="8" fillId="0" borderId="17" xfId="0" applyFont="1" applyBorder="1" applyAlignment="1">
      <alignment horizontal="left" vertical="center" shrinkToFit="1"/>
    </xf>
    <xf numFmtId="0" fontId="8" fillId="0" borderId="18" xfId="0" applyFont="1" applyBorder="1" applyAlignment="1">
      <alignment horizontal="center" vertical="center"/>
    </xf>
    <xf numFmtId="10" fontId="11" fillId="0" borderId="19" xfId="0" applyNumberFormat="1" applyFont="1" applyBorder="1" applyAlignment="1">
      <alignment horizontal="center"/>
    </xf>
    <xf numFmtId="10" fontId="11" fillId="0" borderId="17" xfId="0" applyNumberFormat="1" applyFont="1" applyBorder="1" applyAlignment="1">
      <alignment horizontal="center"/>
    </xf>
    <xf numFmtId="168" fontId="8" fillId="0" borderId="18" xfId="0" applyNumberFormat="1" applyFont="1" applyBorder="1" applyAlignment="1">
      <alignment horizontal="right" vertical="center" shrinkToFit="1"/>
    </xf>
    <xf numFmtId="4" fontId="8" fillId="0" borderId="17" xfId="0" applyNumberFormat="1" applyFont="1" applyBorder="1" applyAlignment="1">
      <alignment horizontal="center" vertical="center"/>
    </xf>
    <xf numFmtId="0" fontId="8" fillId="0" borderId="20" xfId="0" applyFont="1" applyBorder="1" applyAlignment="1">
      <alignment horizontal="left" vertical="center" shrinkToFit="1"/>
    </xf>
    <xf numFmtId="0" fontId="8" fillId="0" borderId="21" xfId="0" applyFont="1" applyBorder="1" applyAlignment="1">
      <alignment horizontal="center" vertical="center"/>
    </xf>
    <xf numFmtId="10" fontId="11" fillId="0" borderId="22" xfId="0" applyNumberFormat="1" applyFont="1" applyBorder="1" applyAlignment="1">
      <alignment horizontal="center"/>
    </xf>
    <xf numFmtId="10" fontId="11" fillId="0" borderId="20" xfId="0" applyNumberFormat="1" applyFont="1" applyBorder="1" applyAlignment="1">
      <alignment horizontal="center"/>
    </xf>
    <xf numFmtId="168" fontId="8" fillId="0" borderId="21" xfId="0" applyNumberFormat="1" applyFont="1" applyBorder="1" applyAlignment="1">
      <alignment horizontal="right" vertical="center" shrinkToFit="1"/>
    </xf>
    <xf numFmtId="4" fontId="8" fillId="0" borderId="20" xfId="0" applyNumberFormat="1" applyFont="1" applyBorder="1" applyAlignment="1">
      <alignment horizontal="center" vertical="center"/>
    </xf>
    <xf numFmtId="0" fontId="11" fillId="5" borderId="23" xfId="0" applyFont="1" applyFill="1" applyBorder="1" applyAlignment="1">
      <alignment horizontal="left" vertical="center" shrinkToFit="1"/>
    </xf>
    <xf numFmtId="0" fontId="11" fillId="5" borderId="24" xfId="0" applyFont="1" applyFill="1" applyBorder="1" applyAlignment="1">
      <alignment horizontal="center" vertical="center" shrinkToFit="1"/>
    </xf>
    <xf numFmtId="0" fontId="11" fillId="0" borderId="17" xfId="0" applyFont="1" applyBorder="1" applyAlignment="1">
      <alignment horizontal="left" vertical="center" shrinkToFit="1"/>
    </xf>
    <xf numFmtId="0" fontId="11" fillId="0" borderId="18" xfId="0" applyFont="1" applyBorder="1" applyAlignment="1">
      <alignment horizontal="center" vertical="center" shrinkToFit="1"/>
    </xf>
    <xf numFmtId="0" fontId="37" fillId="5" borderId="17" xfId="0" applyFont="1" applyFill="1" applyBorder="1" applyAlignment="1">
      <alignment horizontal="left" vertical="center" shrinkToFit="1"/>
    </xf>
    <xf numFmtId="0" fontId="11" fillId="5" borderId="18" xfId="0" applyFont="1" applyFill="1" applyBorder="1" applyAlignment="1">
      <alignment horizontal="center" vertical="center" shrinkToFit="1"/>
    </xf>
    <xf numFmtId="0" fontId="11" fillId="5" borderId="17" xfId="0" applyFont="1" applyFill="1" applyBorder="1" applyAlignment="1">
      <alignment horizontal="left" vertical="center" shrinkToFit="1"/>
    </xf>
    <xf numFmtId="169" fontId="11" fillId="5" borderId="24" xfId="0" applyNumberFormat="1" applyFont="1" applyFill="1" applyBorder="1" applyAlignment="1">
      <alignment horizontal="right" vertical="center" shrinkToFit="1"/>
    </xf>
    <xf numFmtId="169" fontId="11" fillId="0" borderId="18" xfId="1" applyNumberFormat="1" applyFont="1" applyBorder="1" applyAlignment="1" applyProtection="1">
      <alignment horizontal="right" vertical="center" shrinkToFit="1"/>
    </xf>
    <xf numFmtId="169" fontId="11" fillId="5" borderId="18" xfId="1" applyNumberFormat="1" applyFont="1" applyFill="1" applyBorder="1" applyAlignment="1" applyProtection="1">
      <alignment horizontal="right" vertical="center" shrinkToFit="1"/>
    </xf>
    <xf numFmtId="169" fontId="11" fillId="5" borderId="15" xfId="0" applyNumberFormat="1" applyFont="1" applyFill="1" applyBorder="1" applyAlignment="1">
      <alignment horizontal="right" vertical="center" shrinkToFit="1"/>
    </xf>
    <xf numFmtId="169" fontId="11" fillId="0" borderId="18" xfId="0" applyNumberFormat="1" applyFont="1" applyBorder="1" applyAlignment="1">
      <alignment horizontal="right" vertical="center" shrinkToFit="1"/>
    </xf>
    <xf numFmtId="169" fontId="11" fillId="5" borderId="18" xfId="0" applyNumberFormat="1" applyFont="1" applyFill="1" applyBorder="1" applyAlignment="1">
      <alignment horizontal="right" vertical="center" shrinkToFit="1"/>
    </xf>
    <xf numFmtId="0" fontId="11" fillId="5" borderId="15" xfId="0" applyFont="1" applyFill="1" applyBorder="1" applyAlignment="1">
      <alignment horizontal="center" vertical="center" shrinkToFit="1"/>
    </xf>
    <xf numFmtId="10" fontId="11" fillId="5" borderId="16" xfId="0" applyNumberFormat="1" applyFont="1" applyFill="1" applyBorder="1" applyAlignment="1">
      <alignment horizontal="center"/>
    </xf>
    <xf numFmtId="10" fontId="11" fillId="5" borderId="14" xfId="0" applyNumberFormat="1" applyFont="1" applyFill="1" applyBorder="1" applyAlignment="1">
      <alignment horizontal="center"/>
    </xf>
    <xf numFmtId="10" fontId="11" fillId="5" borderId="19" xfId="0" applyNumberFormat="1" applyFont="1" applyFill="1" applyBorder="1" applyAlignment="1">
      <alignment horizontal="center"/>
    </xf>
    <xf numFmtId="10" fontId="11" fillId="5" borderId="17" xfId="0" applyNumberFormat="1" applyFont="1" applyFill="1" applyBorder="1" applyAlignment="1">
      <alignment horizontal="center"/>
    </xf>
    <xf numFmtId="4" fontId="8" fillId="5" borderId="14" xfId="0" applyNumberFormat="1" applyFont="1" applyFill="1" applyBorder="1" applyAlignment="1">
      <alignment horizontal="center" vertical="center"/>
    </xf>
    <xf numFmtId="4" fontId="8" fillId="5" borderId="17" xfId="0" applyNumberFormat="1" applyFont="1" applyFill="1" applyBorder="1" applyAlignment="1">
      <alignment horizontal="center" vertical="center"/>
    </xf>
    <xf numFmtId="169" fontId="11" fillId="0" borderId="18" xfId="1" applyNumberFormat="1" applyFont="1" applyFill="1" applyBorder="1" applyAlignment="1" applyProtection="1">
      <alignment horizontal="right" vertical="center" shrinkToFit="1"/>
    </xf>
    <xf numFmtId="0" fontId="35" fillId="3" borderId="7" xfId="0" applyFont="1" applyFill="1" applyBorder="1"/>
    <xf numFmtId="0" fontId="15" fillId="3" borderId="6" xfId="0" applyFont="1" applyFill="1" applyBorder="1" applyAlignment="1">
      <alignment horizontal="left" vertical="center"/>
    </xf>
    <xf numFmtId="0" fontId="38" fillId="2" borderId="0" xfId="0" applyFont="1" applyFill="1" applyAlignment="1">
      <alignment horizontal="center" vertical="center"/>
    </xf>
    <xf numFmtId="0" fontId="18" fillId="2" borderId="0" xfId="0" applyFont="1" applyFill="1" applyAlignment="1">
      <alignment horizontal="center" vertical="center"/>
    </xf>
    <xf numFmtId="0" fontId="6" fillId="2" borderId="0" xfId="0" applyFont="1" applyFill="1" applyAlignment="1">
      <alignment vertical="top" wrapText="1"/>
    </xf>
    <xf numFmtId="0" fontId="19" fillId="3" borderId="2" xfId="0" applyFont="1" applyFill="1" applyBorder="1" applyAlignment="1">
      <alignment vertical="center"/>
    </xf>
    <xf numFmtId="0" fontId="28" fillId="3" borderId="0" xfId="0" applyFont="1" applyFill="1" applyAlignment="1">
      <alignment horizontal="left" vertical="center"/>
    </xf>
    <xf numFmtId="0" fontId="15" fillId="3" borderId="0" xfId="0" applyFont="1" applyFill="1" applyAlignment="1">
      <alignment horizontal="left" vertical="center"/>
    </xf>
    <xf numFmtId="0" fontId="15" fillId="3" borderId="0" xfId="0" applyFont="1" applyFill="1" applyAlignment="1">
      <alignment horizontal="left"/>
    </xf>
    <xf numFmtId="0" fontId="15" fillId="3" borderId="7" xfId="0" applyFont="1" applyFill="1" applyBorder="1" applyAlignment="1">
      <alignment horizontal="left" vertical="top"/>
    </xf>
    <xf numFmtId="0" fontId="8" fillId="0" borderId="25" xfId="0" applyFont="1" applyBorder="1" applyAlignment="1" applyProtection="1">
      <alignment horizontal="left" vertical="center" shrinkToFit="1"/>
      <protection locked="0"/>
    </xf>
    <xf numFmtId="0" fontId="8" fillId="0" borderId="26" xfId="0" applyFont="1" applyBorder="1" applyAlignment="1" applyProtection="1">
      <alignment horizontal="left" vertical="center" shrinkToFit="1"/>
      <protection locked="0"/>
    </xf>
    <xf numFmtId="0" fontId="8" fillId="0" borderId="27" xfId="0" applyFont="1" applyBorder="1" applyAlignment="1" applyProtection="1">
      <alignment horizontal="left" vertical="center" shrinkToFit="1"/>
      <protection locked="0"/>
    </xf>
    <xf numFmtId="0" fontId="19" fillId="3" borderId="2" xfId="0" applyFont="1" applyFill="1" applyBorder="1" applyAlignment="1">
      <alignment horizontal="left" vertical="center"/>
    </xf>
    <xf numFmtId="0" fontId="7" fillId="3" borderId="0" xfId="0" applyFont="1" applyFill="1"/>
    <xf numFmtId="0" fontId="14" fillId="3" borderId="0" xfId="0" applyFont="1" applyFill="1"/>
    <xf numFmtId="0" fontId="14" fillId="3" borderId="7" xfId="0" applyFont="1" applyFill="1" applyBorder="1"/>
    <xf numFmtId="0" fontId="5" fillId="3" borderId="9"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11" fillId="5" borderId="26" xfId="0" applyFont="1" applyFill="1" applyBorder="1" applyAlignment="1">
      <alignment horizontal="left" vertical="center" shrinkToFit="1"/>
    </xf>
    <xf numFmtId="0" fontId="11" fillId="5" borderId="24" xfId="0" applyFont="1" applyFill="1" applyBorder="1" applyAlignment="1">
      <alignment horizontal="left" vertical="center" shrinkToFit="1"/>
    </xf>
    <xf numFmtId="0" fontId="11" fillId="5" borderId="28" xfId="0" applyFont="1" applyFill="1" applyBorder="1" applyAlignment="1">
      <alignment horizontal="left" vertical="center" shrinkToFit="1"/>
    </xf>
    <xf numFmtId="0" fontId="8" fillId="0" borderId="30" xfId="0" applyFont="1" applyBorder="1" applyAlignment="1" applyProtection="1">
      <alignment horizontal="left" vertical="center" shrinkToFit="1"/>
      <protection locked="0"/>
    </xf>
    <xf numFmtId="0" fontId="8" fillId="5" borderId="26" xfId="0" applyFont="1" applyFill="1" applyBorder="1" applyAlignment="1" applyProtection="1">
      <alignment horizontal="left" vertical="center" shrinkToFit="1"/>
      <protection locked="0"/>
    </xf>
    <xf numFmtId="0" fontId="8" fillId="5" borderId="29" xfId="0" applyFont="1" applyFill="1" applyBorder="1" applyAlignment="1" applyProtection="1">
      <alignment horizontal="left" vertical="center" shrinkToFit="1"/>
      <protection locked="0"/>
    </xf>
    <xf numFmtId="4" fontId="11" fillId="5" borderId="17" xfId="0" applyNumberFormat="1" applyFont="1" applyFill="1" applyBorder="1" applyAlignment="1">
      <alignment horizontal="center" vertical="center"/>
    </xf>
    <xf numFmtId="0" fontId="4" fillId="5" borderId="29" xfId="0" applyFont="1" applyFill="1" applyBorder="1" applyAlignment="1" applyProtection="1">
      <alignment horizontal="left" vertical="center" shrinkToFit="1"/>
      <protection locked="0"/>
    </xf>
    <xf numFmtId="0" fontId="2" fillId="2" borderId="0" xfId="0" applyFont="1" applyFill="1" applyAlignment="1">
      <alignment vertical="top" wrapText="1"/>
    </xf>
    <xf numFmtId="0" fontId="2" fillId="2" borderId="0" xfId="0" applyFont="1" applyFill="1" applyAlignment="1">
      <alignment horizontal="right" vertical="top" wrapText="1"/>
    </xf>
    <xf numFmtId="0" fontId="3" fillId="2" borderId="0" xfId="0" applyFont="1" applyFill="1" applyAlignment="1">
      <alignment horizontal="right"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1430D157-52A2-4B0E-A683-0650FDC171A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169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A1D61CBB-1E0D-4AFD-87F1-493004816F3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27025"/>
        </a:xfrm>
        <a:prstGeom prst="rect">
          <a:avLst/>
        </a:prstGeom>
        <a:noFill/>
        <a:ln>
          <a:noFill/>
        </a:ln>
      </xdr:spPr>
    </xdr:pic>
    <xdr:clientData/>
  </xdr:twoCellAnchor>
  <xdr:oneCellAnchor>
    <xdr:from>
      <xdr:col>6</xdr:col>
      <xdr:colOff>0</xdr:colOff>
      <xdr:row>20</xdr:row>
      <xdr:rowOff>0</xdr:rowOff>
    </xdr:from>
    <xdr:ext cx="8297797" cy="1823778"/>
    <xdr:sp macro="" textlink="">
      <xdr:nvSpPr>
        <xdr:cNvPr id="5" name="Rectangle 4">
          <a:extLst>
            <a:ext uri="{FF2B5EF4-FFF2-40B4-BE49-F238E27FC236}">
              <a16:creationId xmlns:a16="http://schemas.microsoft.com/office/drawing/2014/main" id="{33DA14D4-F9E7-4408-8B48-CED74D911555}"/>
            </a:ext>
          </a:extLst>
        </xdr:cNvPr>
        <xdr:cNvSpPr/>
      </xdr:nvSpPr>
      <xdr:spPr>
        <a:xfrm rot="1175037">
          <a:off x="10128250" y="5349875"/>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6</xdr:col>
      <xdr:colOff>0</xdr:colOff>
      <xdr:row>33</xdr:row>
      <xdr:rowOff>0</xdr:rowOff>
    </xdr:from>
    <xdr:ext cx="8297797" cy="1823778"/>
    <xdr:sp macro="" textlink="">
      <xdr:nvSpPr>
        <xdr:cNvPr id="6" name="Rectangle 5">
          <a:extLst>
            <a:ext uri="{FF2B5EF4-FFF2-40B4-BE49-F238E27FC236}">
              <a16:creationId xmlns:a16="http://schemas.microsoft.com/office/drawing/2014/main" id="{BFD2936B-B4E4-4122-9C41-0BEE9CE7408E}"/>
            </a:ext>
          </a:extLst>
        </xdr:cNvPr>
        <xdr:cNvSpPr/>
      </xdr:nvSpPr>
      <xdr:spPr>
        <a:xfrm rot="1175037">
          <a:off x="10128250" y="9842500"/>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6</xdr:col>
      <xdr:colOff>0</xdr:colOff>
      <xdr:row>55</xdr:row>
      <xdr:rowOff>0</xdr:rowOff>
    </xdr:from>
    <xdr:ext cx="8297797" cy="1823778"/>
    <xdr:sp macro="" textlink="">
      <xdr:nvSpPr>
        <xdr:cNvPr id="7" name="Rectangle 6">
          <a:extLst>
            <a:ext uri="{FF2B5EF4-FFF2-40B4-BE49-F238E27FC236}">
              <a16:creationId xmlns:a16="http://schemas.microsoft.com/office/drawing/2014/main" id="{E46B5BE6-BE34-4E03-A843-3D0E571436A8}"/>
            </a:ext>
          </a:extLst>
        </xdr:cNvPr>
        <xdr:cNvSpPr/>
      </xdr:nvSpPr>
      <xdr:spPr>
        <a:xfrm rot="1175037">
          <a:off x="10128250" y="14732000"/>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5DBA4180-68B5-4EE9-8E8B-14531D46BBF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27025"/>
        </a:xfrm>
        <a:prstGeom prst="rect">
          <a:avLst/>
        </a:prstGeom>
        <a:noFill/>
        <a:ln>
          <a:noFill/>
        </a:ln>
      </xdr:spPr>
    </xdr:pic>
    <xdr:clientData/>
  </xdr:twoCellAnchor>
  <xdr:oneCellAnchor>
    <xdr:from>
      <xdr:col>6</xdr:col>
      <xdr:colOff>0</xdr:colOff>
      <xdr:row>20</xdr:row>
      <xdr:rowOff>0</xdr:rowOff>
    </xdr:from>
    <xdr:ext cx="8297797" cy="1823778"/>
    <xdr:sp macro="" textlink="">
      <xdr:nvSpPr>
        <xdr:cNvPr id="3" name="Rectangle 2">
          <a:extLst>
            <a:ext uri="{FF2B5EF4-FFF2-40B4-BE49-F238E27FC236}">
              <a16:creationId xmlns:a16="http://schemas.microsoft.com/office/drawing/2014/main" id="{8A43CC8A-5DA7-4391-BE24-CC40851386B6}"/>
            </a:ext>
          </a:extLst>
        </xdr:cNvPr>
        <xdr:cNvSpPr/>
      </xdr:nvSpPr>
      <xdr:spPr>
        <a:xfrm rot="1175037">
          <a:off x="14354175" y="5524500"/>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6</xdr:col>
      <xdr:colOff>0</xdr:colOff>
      <xdr:row>33</xdr:row>
      <xdr:rowOff>0</xdr:rowOff>
    </xdr:from>
    <xdr:ext cx="8297797" cy="1823778"/>
    <xdr:sp macro="" textlink="">
      <xdr:nvSpPr>
        <xdr:cNvPr id="4" name="Rectangle 3">
          <a:extLst>
            <a:ext uri="{FF2B5EF4-FFF2-40B4-BE49-F238E27FC236}">
              <a16:creationId xmlns:a16="http://schemas.microsoft.com/office/drawing/2014/main" id="{8DBC9E60-C3A4-4520-BDA3-B7784A4643E6}"/>
            </a:ext>
          </a:extLst>
        </xdr:cNvPr>
        <xdr:cNvSpPr/>
      </xdr:nvSpPr>
      <xdr:spPr>
        <a:xfrm rot="1175037">
          <a:off x="14354175" y="10296525"/>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6</xdr:col>
      <xdr:colOff>0</xdr:colOff>
      <xdr:row>55</xdr:row>
      <xdr:rowOff>0</xdr:rowOff>
    </xdr:from>
    <xdr:ext cx="8297797" cy="1823778"/>
    <xdr:sp macro="" textlink="">
      <xdr:nvSpPr>
        <xdr:cNvPr id="5" name="Rectangle 4">
          <a:extLst>
            <a:ext uri="{FF2B5EF4-FFF2-40B4-BE49-F238E27FC236}">
              <a16:creationId xmlns:a16="http://schemas.microsoft.com/office/drawing/2014/main" id="{404190AC-3C5F-4D61-A2AC-338C23EC0085}"/>
            </a:ext>
          </a:extLst>
        </xdr:cNvPr>
        <xdr:cNvSpPr/>
      </xdr:nvSpPr>
      <xdr:spPr>
        <a:xfrm rot="1175037">
          <a:off x="14354175" y="15325725"/>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596A5-0F29-48F5-8166-30DDBBAEA9DA}">
  <sheetPr>
    <tabColor theme="5" tint="0.79998168889431442"/>
    <pageSetUpPr fitToPage="1"/>
  </sheetPr>
  <dimension ref="A1:S87"/>
  <sheetViews>
    <sheetView showGridLines="0" tabSelected="1" zoomScale="85" zoomScaleNormal="85" workbookViewId="0">
      <selection activeCell="C6" sqref="C6"/>
    </sheetView>
  </sheetViews>
  <sheetFormatPr defaultRowHeight="15" x14ac:dyDescent="0.2"/>
  <cols>
    <col min="1" max="1" width="5.7109375" style="1" customWidth="1"/>
    <col min="2" max="2" width="68.85546875" style="1" customWidth="1"/>
    <col min="3" max="4" width="31.7109375" style="1" customWidth="1"/>
    <col min="5" max="5" width="24.7109375" style="1" customWidth="1"/>
    <col min="6" max="6" width="30.7109375" style="1" customWidth="1"/>
    <col min="7" max="8" width="19.7109375" style="1" customWidth="1"/>
    <col min="9" max="18" width="22.7109375" style="1" customWidth="1"/>
    <col min="19" max="19" width="5.7109375" style="1" customWidth="1"/>
    <col min="20" max="16384" width="9.140625" style="1"/>
  </cols>
  <sheetData>
    <row r="1" spans="1:19" ht="45.95" customHeight="1" x14ac:dyDescent="0.6">
      <c r="A1" s="2"/>
      <c r="B1" s="184" t="s">
        <v>111</v>
      </c>
      <c r="C1" s="155"/>
      <c r="D1" s="155"/>
      <c r="E1" s="3"/>
      <c r="F1" s="3"/>
      <c r="G1" s="4"/>
      <c r="H1" s="3"/>
      <c r="I1" s="5"/>
      <c r="J1" s="154" t="s">
        <v>23</v>
      </c>
      <c r="K1" s="3"/>
      <c r="L1" s="3"/>
      <c r="M1" s="3"/>
      <c r="N1" s="3"/>
      <c r="O1" s="3"/>
      <c r="P1" s="185" t="s">
        <v>110</v>
      </c>
      <c r="Q1" s="186"/>
      <c r="R1" s="186"/>
      <c r="S1" s="186"/>
    </row>
    <row r="2" spans="1:19" ht="45.95" customHeight="1" x14ac:dyDescent="0.2">
      <c r="A2" s="3"/>
      <c r="B2" s="3"/>
      <c r="C2" s="3"/>
      <c r="D2" s="3"/>
      <c r="E2" s="3"/>
      <c r="F2" s="3"/>
      <c r="G2" s="3"/>
      <c r="H2" s="3"/>
      <c r="I2" s="3"/>
      <c r="J2" s="154"/>
      <c r="K2" s="3"/>
      <c r="L2" s="3"/>
      <c r="M2" s="3"/>
      <c r="N2" s="3"/>
      <c r="O2" s="3"/>
      <c r="P2" s="186"/>
      <c r="Q2" s="186"/>
      <c r="R2" s="186"/>
      <c r="S2" s="186"/>
    </row>
    <row r="3" spans="1:19" ht="33.950000000000003" customHeight="1" x14ac:dyDescent="0.2">
      <c r="A3" s="3"/>
      <c r="B3" s="3"/>
      <c r="C3" s="3"/>
      <c r="D3" s="3"/>
      <c r="E3" s="3"/>
      <c r="F3" s="3"/>
      <c r="G3" s="3"/>
      <c r="H3" s="3"/>
      <c r="I3" s="3"/>
      <c r="J3" s="153"/>
      <c r="K3" s="3"/>
      <c r="L3" s="3"/>
      <c r="M3" s="3"/>
      <c r="N3" s="3"/>
      <c r="O3" s="3"/>
      <c r="P3" s="3"/>
      <c r="Q3" s="3"/>
      <c r="R3" s="3"/>
      <c r="S3" s="3"/>
    </row>
    <row r="4" spans="1:19" ht="15" customHeight="1" x14ac:dyDescent="0.35">
      <c r="A4" s="3"/>
      <c r="B4" s="3"/>
      <c r="C4" s="3"/>
      <c r="D4" s="3"/>
      <c r="E4" s="3"/>
      <c r="F4" s="3"/>
      <c r="G4" s="3"/>
      <c r="H4" s="3"/>
      <c r="I4" s="3"/>
      <c r="J4" s="3"/>
      <c r="K4" s="93"/>
      <c r="L4" s="93"/>
      <c r="M4" s="103"/>
      <c r="N4" s="3"/>
      <c r="O4" s="3"/>
      <c r="P4" s="3"/>
      <c r="Q4" s="3"/>
      <c r="R4" s="3"/>
      <c r="S4" s="3"/>
    </row>
    <row r="5" spans="1:19" ht="15.75" customHeight="1" x14ac:dyDescent="0.35">
      <c r="A5" s="112" t="s">
        <v>56</v>
      </c>
      <c r="B5" s="3"/>
      <c r="C5" s="3"/>
      <c r="D5" s="3"/>
      <c r="E5" s="3"/>
      <c r="F5" s="3"/>
      <c r="G5" s="3"/>
      <c r="H5" s="3"/>
      <c r="I5" s="3"/>
      <c r="J5" s="3"/>
      <c r="K5" s="93"/>
      <c r="L5" s="93"/>
      <c r="M5" s="103"/>
      <c r="N5" s="3"/>
      <c r="O5" s="3"/>
      <c r="P5" s="3"/>
      <c r="Q5" s="3"/>
      <c r="R5" s="3"/>
      <c r="S5" s="3"/>
    </row>
    <row r="6" spans="1:19" ht="23.25" customHeight="1" x14ac:dyDescent="0.2">
      <c r="A6" s="113"/>
      <c r="B6" s="108"/>
      <c r="C6" s="108"/>
      <c r="D6" s="108"/>
      <c r="E6" s="3"/>
      <c r="F6" s="3"/>
      <c r="G6" s="3"/>
      <c r="H6" s="3"/>
      <c r="I6" s="3"/>
      <c r="J6" s="3"/>
      <c r="K6" s="94"/>
      <c r="L6" s="100"/>
      <c r="M6" s="109"/>
      <c r="N6" s="3"/>
      <c r="O6" s="3"/>
      <c r="P6" s="3"/>
      <c r="Q6" s="3"/>
      <c r="R6" s="3"/>
      <c r="S6" s="3"/>
    </row>
    <row r="7" spans="1:19" ht="15.75" customHeight="1" thickBot="1" x14ac:dyDescent="0.25">
      <c r="A7" s="111" t="s">
        <v>55</v>
      </c>
      <c r="B7" s="110"/>
      <c r="C7" s="110"/>
      <c r="D7" s="110"/>
      <c r="E7" s="3"/>
      <c r="F7" s="3"/>
      <c r="G7" s="3"/>
      <c r="H7" s="3"/>
      <c r="I7" s="3"/>
      <c r="J7" s="3"/>
      <c r="K7" s="94"/>
      <c r="L7" s="100"/>
      <c r="M7" s="102"/>
      <c r="N7" s="101"/>
      <c r="O7" s="101"/>
      <c r="P7" s="101"/>
      <c r="Q7" s="101"/>
      <c r="R7" s="101"/>
      <c r="S7" s="3"/>
    </row>
    <row r="8" spans="1:19" ht="23.25" customHeight="1" x14ac:dyDescent="0.35">
      <c r="A8" s="113"/>
      <c r="B8" s="108"/>
      <c r="C8" s="108"/>
      <c r="D8" s="108"/>
      <c r="E8" s="3"/>
      <c r="F8" s="3"/>
      <c r="G8" s="7"/>
      <c r="H8" s="7"/>
      <c r="I8" s="3"/>
      <c r="J8" s="3"/>
      <c r="K8" s="3"/>
      <c r="L8" s="8"/>
      <c r="M8" s="95" t="s">
        <v>24</v>
      </c>
      <c r="N8" s="9"/>
      <c r="O8" s="9"/>
      <c r="P8" s="9"/>
      <c r="Q8" s="9"/>
      <c r="R8" s="10"/>
      <c r="S8" s="3"/>
    </row>
    <row r="9" spans="1:19" ht="16.5" thickBot="1" x14ac:dyDescent="0.3">
      <c r="A9" s="3"/>
      <c r="B9" s="3"/>
      <c r="C9" s="3"/>
      <c r="D9" s="3"/>
      <c r="E9" s="3"/>
      <c r="F9" s="3"/>
      <c r="G9" s="7"/>
      <c r="H9" s="7"/>
      <c r="I9" s="3"/>
      <c r="J9" s="3"/>
      <c r="K9" s="3"/>
      <c r="L9" s="8"/>
      <c r="M9" s="96" t="s">
        <v>30</v>
      </c>
      <c r="N9" s="11"/>
      <c r="O9" s="11"/>
      <c r="P9" s="11"/>
      <c r="Q9" s="11"/>
      <c r="R9" s="12"/>
      <c r="S9" s="3"/>
    </row>
    <row r="10" spans="1:19" ht="23.25" x14ac:dyDescent="0.35">
      <c r="A10" s="3"/>
      <c r="B10" s="90" t="s">
        <v>1</v>
      </c>
      <c r="C10" s="156"/>
      <c r="D10" s="156"/>
      <c r="E10" s="34"/>
      <c r="F10" s="35"/>
      <c r="G10" s="7"/>
      <c r="H10" s="59" t="s">
        <v>52</v>
      </c>
      <c r="I10" s="9"/>
      <c r="J10" s="9"/>
      <c r="K10" s="10"/>
      <c r="L10" s="8"/>
      <c r="M10" s="11"/>
      <c r="N10" s="20"/>
      <c r="O10" s="99"/>
      <c r="P10" s="11"/>
      <c r="Q10" s="11"/>
      <c r="R10" s="15"/>
      <c r="S10" s="3"/>
    </row>
    <row r="11" spans="1:19" ht="20.100000000000001" customHeight="1" x14ac:dyDescent="0.25">
      <c r="A11" s="3"/>
      <c r="B11" s="105" t="s">
        <v>65</v>
      </c>
      <c r="C11" s="157"/>
      <c r="D11" s="157"/>
      <c r="E11" s="36"/>
      <c r="F11" s="37"/>
      <c r="G11" s="7"/>
      <c r="H11" s="84"/>
      <c r="I11" s="11"/>
      <c r="J11" s="11"/>
      <c r="K11" s="12"/>
      <c r="L11" s="8"/>
      <c r="M11" s="11"/>
      <c r="N11" s="20" t="s">
        <v>0</v>
      </c>
      <c r="O11" s="60"/>
      <c r="P11" s="11"/>
      <c r="Q11" s="11"/>
      <c r="R11" s="15"/>
      <c r="S11" s="3"/>
    </row>
    <row r="12" spans="1:19" ht="17.100000000000001" customHeight="1" x14ac:dyDescent="0.25">
      <c r="A12" s="3"/>
      <c r="B12" s="105" t="s">
        <v>51</v>
      </c>
      <c r="C12" s="157"/>
      <c r="D12" s="157"/>
      <c r="E12" s="36"/>
      <c r="F12" s="37"/>
      <c r="G12" s="7"/>
      <c r="H12" s="89">
        <f>R79</f>
        <v>0</v>
      </c>
      <c r="I12" s="98" t="s">
        <v>54</v>
      </c>
      <c r="J12" s="97"/>
      <c r="K12" s="12"/>
      <c r="L12" s="8"/>
      <c r="M12" s="11"/>
      <c r="N12" s="87" t="s">
        <v>2</v>
      </c>
      <c r="O12" s="11"/>
      <c r="P12" s="11"/>
      <c r="Q12" s="11"/>
      <c r="R12" s="15"/>
      <c r="S12" s="3"/>
    </row>
    <row r="13" spans="1:19" ht="20.100000000000001" customHeight="1" x14ac:dyDescent="0.25">
      <c r="A13" s="3"/>
      <c r="B13" s="105" t="s">
        <v>107</v>
      </c>
      <c r="C13" s="157"/>
      <c r="D13" s="157"/>
      <c r="E13" s="36"/>
      <c r="F13" s="37"/>
      <c r="G13" s="7"/>
      <c r="H13" s="88"/>
      <c r="I13" s="85"/>
      <c r="J13" s="11"/>
      <c r="K13" s="12"/>
      <c r="L13" s="8"/>
      <c r="M13" s="11"/>
      <c r="N13" s="20" t="s">
        <v>3</v>
      </c>
      <c r="O13" s="61"/>
      <c r="P13" s="21" t="s">
        <v>4</v>
      </c>
      <c r="Q13" s="61"/>
      <c r="R13" s="15"/>
      <c r="S13" s="3"/>
    </row>
    <row r="14" spans="1:19" ht="17.100000000000001" customHeight="1" x14ac:dyDescent="0.25">
      <c r="A14" s="3"/>
      <c r="B14" s="31" t="s">
        <v>108</v>
      </c>
      <c r="C14" s="158"/>
      <c r="D14" s="158"/>
      <c r="E14" s="38"/>
      <c r="F14" s="39"/>
      <c r="G14" s="7"/>
      <c r="H14" s="89">
        <f>R80</f>
        <v>0</v>
      </c>
      <c r="I14" s="98" t="s">
        <v>53</v>
      </c>
      <c r="J14" s="97"/>
      <c r="K14" s="12"/>
      <c r="L14" s="8"/>
      <c r="M14" s="11"/>
      <c r="N14" s="87" t="s">
        <v>5</v>
      </c>
      <c r="O14" s="11"/>
      <c r="P14" s="22"/>
      <c r="Q14" s="11"/>
      <c r="R14" s="23"/>
      <c r="S14" s="3"/>
    </row>
    <row r="15" spans="1:19" ht="17.100000000000001" customHeight="1" x14ac:dyDescent="0.25">
      <c r="A15" s="3"/>
      <c r="B15" s="31" t="s">
        <v>109</v>
      </c>
      <c r="C15" s="158"/>
      <c r="D15" s="158"/>
      <c r="E15" s="16"/>
      <c r="F15" s="17"/>
      <c r="G15" s="7"/>
      <c r="H15" s="84"/>
      <c r="I15" s="85"/>
      <c r="J15" s="11"/>
      <c r="K15" s="12"/>
      <c r="L15" s="8"/>
      <c r="M15" s="11"/>
      <c r="N15" s="11"/>
      <c r="O15" s="11"/>
      <c r="P15" s="11"/>
      <c r="Q15" s="22" t="s">
        <v>31</v>
      </c>
      <c r="R15" s="63">
        <f>SUM(L23:L72)</f>
        <v>0</v>
      </c>
      <c r="S15" s="3"/>
    </row>
    <row r="16" spans="1:19" ht="17.100000000000001" customHeight="1" thickBot="1" x14ac:dyDescent="0.3">
      <c r="A16" s="3"/>
      <c r="B16" s="31" t="s">
        <v>25</v>
      </c>
      <c r="C16" s="158"/>
      <c r="D16" s="158"/>
      <c r="E16" s="16"/>
      <c r="F16" s="17"/>
      <c r="G16" s="7"/>
      <c r="H16" s="152" t="s">
        <v>64</v>
      </c>
      <c r="I16" s="151"/>
      <c r="J16" s="26"/>
      <c r="K16" s="27"/>
      <c r="L16" s="8"/>
      <c r="M16" s="11"/>
      <c r="N16" s="11"/>
      <c r="O16" s="11"/>
      <c r="P16" s="11"/>
      <c r="Q16" s="22" t="s">
        <v>32</v>
      </c>
      <c r="R16" s="63">
        <f>SUM(Q23:Q72)</f>
        <v>0</v>
      </c>
      <c r="S16" s="3"/>
    </row>
    <row r="17" spans="1:19" ht="17.100000000000001" customHeight="1" x14ac:dyDescent="0.25">
      <c r="A17" s="3"/>
      <c r="B17" s="104" t="s">
        <v>28</v>
      </c>
      <c r="C17" s="159"/>
      <c r="D17" s="159"/>
      <c r="E17" s="16"/>
      <c r="F17" s="17"/>
      <c r="G17" s="7"/>
      <c r="H17" s="83"/>
      <c r="I17" s="106"/>
      <c r="J17" s="107"/>
      <c r="K17" s="3"/>
      <c r="L17" s="8"/>
      <c r="M17" s="11"/>
      <c r="N17" s="11"/>
      <c r="O17" s="11"/>
      <c r="P17" s="11"/>
      <c r="Q17" s="22"/>
      <c r="R17" s="24"/>
      <c r="S17" s="3"/>
    </row>
    <row r="18" spans="1:19" ht="23.25" x14ac:dyDescent="0.35">
      <c r="A18" s="3"/>
      <c r="B18" s="31" t="s">
        <v>26</v>
      </c>
      <c r="C18" s="158"/>
      <c r="D18" s="158"/>
      <c r="E18" s="16"/>
      <c r="F18" s="17"/>
      <c r="G18" s="7"/>
      <c r="H18" s="83"/>
      <c r="I18" s="83"/>
      <c r="J18" s="3"/>
      <c r="K18" s="3"/>
      <c r="L18" s="8"/>
      <c r="M18" s="11"/>
      <c r="N18" s="32"/>
      <c r="O18" s="32"/>
      <c r="P18" s="32"/>
      <c r="Q18" s="33" t="s">
        <v>6</v>
      </c>
      <c r="R18" s="64">
        <f>R15+R16</f>
        <v>0</v>
      </c>
      <c r="S18" s="3"/>
    </row>
    <row r="19" spans="1:19" ht="17.100000000000001" customHeight="1" thickBot="1" x14ac:dyDescent="0.3">
      <c r="A19" s="3"/>
      <c r="B19" s="40" t="s">
        <v>27</v>
      </c>
      <c r="C19" s="160"/>
      <c r="D19" s="160"/>
      <c r="E19" s="18"/>
      <c r="F19" s="19"/>
      <c r="G19" s="7"/>
      <c r="H19" s="83"/>
      <c r="I19" s="83"/>
      <c r="J19" s="3"/>
      <c r="K19" s="3"/>
      <c r="L19" s="8"/>
      <c r="M19" s="25"/>
      <c r="N19" s="25"/>
      <c r="O19" s="25"/>
      <c r="P19" s="26"/>
      <c r="Q19" s="62" t="s">
        <v>7</v>
      </c>
      <c r="R19" s="27"/>
      <c r="S19" s="3"/>
    </row>
    <row r="20" spans="1:19" ht="15.75" x14ac:dyDescent="0.25">
      <c r="A20" s="3"/>
      <c r="B20" s="7"/>
      <c r="C20" s="7"/>
      <c r="D20" s="7"/>
      <c r="E20" s="7"/>
      <c r="F20" s="7"/>
      <c r="G20" s="7"/>
      <c r="H20" s="7"/>
      <c r="I20" s="3"/>
      <c r="J20" s="3"/>
      <c r="K20" s="3"/>
      <c r="L20" s="3"/>
      <c r="M20" s="7"/>
      <c r="N20" s="7"/>
      <c r="O20" s="7"/>
      <c r="P20" s="7"/>
      <c r="Q20" s="7"/>
      <c r="R20" s="7"/>
      <c r="S20" s="3"/>
    </row>
    <row r="21" spans="1:19" ht="15.75" thickBot="1" x14ac:dyDescent="0.25">
      <c r="A21" s="3"/>
      <c r="B21" s="3"/>
      <c r="C21" s="3"/>
      <c r="D21" s="3"/>
      <c r="E21" s="3"/>
      <c r="F21" s="3"/>
      <c r="G21" s="3"/>
      <c r="H21" s="3"/>
      <c r="I21" s="3"/>
      <c r="J21" s="3"/>
      <c r="K21" s="3"/>
      <c r="L21" s="3"/>
      <c r="M21" s="3"/>
      <c r="N21" s="3"/>
      <c r="O21" s="3"/>
      <c r="P21" s="3"/>
      <c r="Q21" s="3"/>
      <c r="R21" s="3"/>
      <c r="S21" s="3"/>
    </row>
    <row r="22" spans="1:19" ht="162" customHeight="1" thickBot="1" x14ac:dyDescent="0.25">
      <c r="A22" s="3"/>
      <c r="B22" s="168" t="s">
        <v>69</v>
      </c>
      <c r="C22" s="169" t="s">
        <v>68</v>
      </c>
      <c r="D22" s="169" t="s">
        <v>67</v>
      </c>
      <c r="E22" s="170" t="s">
        <v>8</v>
      </c>
      <c r="F22" s="170" t="s">
        <v>9</v>
      </c>
      <c r="G22" s="171" t="s">
        <v>10</v>
      </c>
      <c r="H22" s="172" t="s">
        <v>11</v>
      </c>
      <c r="I22" s="169" t="s">
        <v>33</v>
      </c>
      <c r="J22" s="173" t="s">
        <v>34</v>
      </c>
      <c r="K22" s="170" t="s">
        <v>36</v>
      </c>
      <c r="L22" s="173" t="s">
        <v>37</v>
      </c>
      <c r="M22" s="174" t="s">
        <v>38</v>
      </c>
      <c r="N22" s="169" t="s">
        <v>39</v>
      </c>
      <c r="O22" s="170" t="s">
        <v>35</v>
      </c>
      <c r="P22" s="170" t="s">
        <v>40</v>
      </c>
      <c r="Q22" s="170" t="s">
        <v>12</v>
      </c>
      <c r="R22" s="175" t="s">
        <v>29</v>
      </c>
      <c r="S22" s="3"/>
    </row>
    <row r="23" spans="1:19" ht="18" customHeight="1" x14ac:dyDescent="0.2">
      <c r="A23" s="6">
        <v>1</v>
      </c>
      <c r="B23" s="41"/>
      <c r="C23" s="161"/>
      <c r="D23" s="161"/>
      <c r="E23" s="42"/>
      <c r="F23" s="42"/>
      <c r="G23" s="43"/>
      <c r="H23" s="50"/>
      <c r="I23" s="42"/>
      <c r="J23" s="71"/>
      <c r="K23" s="53">
        <f>IF($I23="RAC-1",10,IF($I23="RAC-2",7,IF($I23="RAC-3",4,0)))</f>
        <v>0</v>
      </c>
      <c r="L23" s="65">
        <f>J23*K23</f>
        <v>0</v>
      </c>
      <c r="M23" s="68">
        <f>G23*H23*J23*2000</f>
        <v>0</v>
      </c>
      <c r="N23" s="56"/>
      <c r="O23" s="71"/>
      <c r="P23" s="53">
        <v>0.5</v>
      </c>
      <c r="Q23" s="65">
        <f>O23*P23</f>
        <v>0</v>
      </c>
      <c r="R23" s="68">
        <f t="shared" ref="R23:R54" si="0">G23*N23*O23*8</f>
        <v>0</v>
      </c>
      <c r="S23" s="3"/>
    </row>
    <row r="24" spans="1:19" ht="18" customHeight="1" x14ac:dyDescent="0.2">
      <c r="A24" s="6">
        <f>A23+1</f>
        <v>2</v>
      </c>
      <c r="B24" s="44"/>
      <c r="C24" s="162"/>
      <c r="D24" s="162"/>
      <c r="E24" s="45"/>
      <c r="F24" s="45"/>
      <c r="G24" s="46"/>
      <c r="H24" s="51"/>
      <c r="I24" s="45"/>
      <c r="J24" s="72"/>
      <c r="K24" s="54">
        <f t="shared" ref="K24:K72" si="1">IF($I24="RAC-1",10,IF($I24="RAC-2",7,IF($I24="RAC-3",4,0)))</f>
        <v>0</v>
      </c>
      <c r="L24" s="66">
        <f>J24*K24</f>
        <v>0</v>
      </c>
      <c r="M24" s="69">
        <f t="shared" ref="M24:M72" si="2">G24*H24*J24*2000</f>
        <v>0</v>
      </c>
      <c r="N24" s="57"/>
      <c r="O24" s="72"/>
      <c r="P24" s="54">
        <v>0.5</v>
      </c>
      <c r="Q24" s="66">
        <f t="shared" ref="Q24:Q72" si="3">O24*P24</f>
        <v>0</v>
      </c>
      <c r="R24" s="69">
        <f t="shared" si="0"/>
        <v>0</v>
      </c>
      <c r="S24" s="3"/>
    </row>
    <row r="25" spans="1:19" ht="18" customHeight="1" x14ac:dyDescent="0.2">
      <c r="A25" s="6">
        <f t="shared" ref="A25:A72" si="4">A24+1</f>
        <v>3</v>
      </c>
      <c r="B25" s="44"/>
      <c r="C25" s="162"/>
      <c r="D25" s="162"/>
      <c r="E25" s="45"/>
      <c r="F25" s="45"/>
      <c r="G25" s="46"/>
      <c r="H25" s="51"/>
      <c r="I25" s="45"/>
      <c r="J25" s="72"/>
      <c r="K25" s="54">
        <f t="shared" si="1"/>
        <v>0</v>
      </c>
      <c r="L25" s="66">
        <f t="shared" ref="L25:L72" si="5">J25*K25</f>
        <v>0</v>
      </c>
      <c r="M25" s="69">
        <f t="shared" si="2"/>
        <v>0</v>
      </c>
      <c r="N25" s="57"/>
      <c r="O25" s="72"/>
      <c r="P25" s="54">
        <v>0.5</v>
      </c>
      <c r="Q25" s="66">
        <f t="shared" si="3"/>
        <v>0</v>
      </c>
      <c r="R25" s="69">
        <f t="shared" si="0"/>
        <v>0</v>
      </c>
      <c r="S25" s="3"/>
    </row>
    <row r="26" spans="1:19" ht="18" customHeight="1" x14ac:dyDescent="0.2">
      <c r="A26" s="6">
        <f t="shared" si="4"/>
        <v>4</v>
      </c>
      <c r="B26" s="44"/>
      <c r="C26" s="162"/>
      <c r="D26" s="162"/>
      <c r="E26" s="45"/>
      <c r="F26" s="45"/>
      <c r="G26" s="46"/>
      <c r="H26" s="51"/>
      <c r="I26" s="45"/>
      <c r="J26" s="72"/>
      <c r="K26" s="54">
        <f t="shared" si="1"/>
        <v>0</v>
      </c>
      <c r="L26" s="66">
        <f t="shared" si="5"/>
        <v>0</v>
      </c>
      <c r="M26" s="69">
        <f t="shared" si="2"/>
        <v>0</v>
      </c>
      <c r="N26" s="57"/>
      <c r="O26" s="72"/>
      <c r="P26" s="54">
        <v>0.5</v>
      </c>
      <c r="Q26" s="66">
        <f t="shared" si="3"/>
        <v>0</v>
      </c>
      <c r="R26" s="69">
        <f t="shared" si="0"/>
        <v>0</v>
      </c>
      <c r="S26" s="3"/>
    </row>
    <row r="27" spans="1:19" ht="18" customHeight="1" x14ac:dyDescent="0.2">
      <c r="A27" s="6">
        <f t="shared" si="4"/>
        <v>5</v>
      </c>
      <c r="B27" s="44"/>
      <c r="C27" s="162"/>
      <c r="D27" s="162"/>
      <c r="E27" s="45"/>
      <c r="F27" s="45"/>
      <c r="G27" s="46"/>
      <c r="H27" s="51"/>
      <c r="I27" s="45"/>
      <c r="J27" s="72"/>
      <c r="K27" s="54">
        <f t="shared" si="1"/>
        <v>0</v>
      </c>
      <c r="L27" s="66">
        <f t="shared" si="5"/>
        <v>0</v>
      </c>
      <c r="M27" s="69">
        <f t="shared" si="2"/>
        <v>0</v>
      </c>
      <c r="N27" s="57"/>
      <c r="O27" s="72"/>
      <c r="P27" s="54">
        <v>0.5</v>
      </c>
      <c r="Q27" s="66">
        <f t="shared" si="3"/>
        <v>0</v>
      </c>
      <c r="R27" s="69">
        <f t="shared" si="0"/>
        <v>0</v>
      </c>
      <c r="S27" s="3"/>
    </row>
    <row r="28" spans="1:19" ht="18" customHeight="1" x14ac:dyDescent="0.2">
      <c r="A28" s="6">
        <f t="shared" si="4"/>
        <v>6</v>
      </c>
      <c r="B28" s="44"/>
      <c r="C28" s="162"/>
      <c r="D28" s="162"/>
      <c r="E28" s="45"/>
      <c r="F28" s="45"/>
      <c r="G28" s="46"/>
      <c r="H28" s="51"/>
      <c r="I28" s="45"/>
      <c r="J28" s="72"/>
      <c r="K28" s="54">
        <f t="shared" si="1"/>
        <v>0</v>
      </c>
      <c r="L28" s="66">
        <f t="shared" si="5"/>
        <v>0</v>
      </c>
      <c r="M28" s="69">
        <f t="shared" si="2"/>
        <v>0</v>
      </c>
      <c r="N28" s="57"/>
      <c r="O28" s="72"/>
      <c r="P28" s="54">
        <v>0.5</v>
      </c>
      <c r="Q28" s="66">
        <f t="shared" si="3"/>
        <v>0</v>
      </c>
      <c r="R28" s="69">
        <f t="shared" si="0"/>
        <v>0</v>
      </c>
      <c r="S28" s="3"/>
    </row>
    <row r="29" spans="1:19" ht="18" customHeight="1" x14ac:dyDescent="0.2">
      <c r="A29" s="6">
        <f t="shared" si="4"/>
        <v>7</v>
      </c>
      <c r="B29" s="44"/>
      <c r="C29" s="162"/>
      <c r="D29" s="162"/>
      <c r="E29" s="45"/>
      <c r="F29" s="45"/>
      <c r="G29" s="46"/>
      <c r="H29" s="51"/>
      <c r="I29" s="45"/>
      <c r="J29" s="72"/>
      <c r="K29" s="54">
        <f t="shared" si="1"/>
        <v>0</v>
      </c>
      <c r="L29" s="66">
        <f t="shared" si="5"/>
        <v>0</v>
      </c>
      <c r="M29" s="69">
        <f t="shared" si="2"/>
        <v>0</v>
      </c>
      <c r="N29" s="57"/>
      <c r="O29" s="72"/>
      <c r="P29" s="54">
        <v>0.5</v>
      </c>
      <c r="Q29" s="66">
        <f t="shared" si="3"/>
        <v>0</v>
      </c>
      <c r="R29" s="69">
        <f t="shared" si="0"/>
        <v>0</v>
      </c>
      <c r="S29" s="3"/>
    </row>
    <row r="30" spans="1:19" ht="18" customHeight="1" x14ac:dyDescent="0.2">
      <c r="A30" s="6">
        <f t="shared" si="4"/>
        <v>8</v>
      </c>
      <c r="B30" s="44"/>
      <c r="C30" s="162"/>
      <c r="D30" s="162"/>
      <c r="E30" s="45"/>
      <c r="F30" s="45"/>
      <c r="G30" s="46"/>
      <c r="H30" s="51"/>
      <c r="I30" s="45"/>
      <c r="J30" s="72"/>
      <c r="K30" s="54">
        <f t="shared" si="1"/>
        <v>0</v>
      </c>
      <c r="L30" s="66">
        <f t="shared" si="5"/>
        <v>0</v>
      </c>
      <c r="M30" s="69">
        <f t="shared" si="2"/>
        <v>0</v>
      </c>
      <c r="N30" s="57"/>
      <c r="O30" s="72"/>
      <c r="P30" s="54">
        <v>0.5</v>
      </c>
      <c r="Q30" s="66">
        <f t="shared" si="3"/>
        <v>0</v>
      </c>
      <c r="R30" s="69">
        <f t="shared" si="0"/>
        <v>0</v>
      </c>
      <c r="S30" s="3"/>
    </row>
    <row r="31" spans="1:19" ht="18" customHeight="1" x14ac:dyDescent="0.2">
      <c r="A31" s="6">
        <f t="shared" si="4"/>
        <v>9</v>
      </c>
      <c r="B31" s="44"/>
      <c r="C31" s="162"/>
      <c r="D31" s="162"/>
      <c r="E31" s="45"/>
      <c r="F31" s="45"/>
      <c r="G31" s="46"/>
      <c r="H31" s="51"/>
      <c r="I31" s="45"/>
      <c r="J31" s="72"/>
      <c r="K31" s="54">
        <f t="shared" si="1"/>
        <v>0</v>
      </c>
      <c r="L31" s="66">
        <f t="shared" si="5"/>
        <v>0</v>
      </c>
      <c r="M31" s="69">
        <f t="shared" si="2"/>
        <v>0</v>
      </c>
      <c r="N31" s="57"/>
      <c r="O31" s="72"/>
      <c r="P31" s="54">
        <v>0.5</v>
      </c>
      <c r="Q31" s="66">
        <f t="shared" si="3"/>
        <v>0</v>
      </c>
      <c r="R31" s="69">
        <f t="shared" si="0"/>
        <v>0</v>
      </c>
      <c r="S31" s="3"/>
    </row>
    <row r="32" spans="1:19" ht="18" customHeight="1" x14ac:dyDescent="0.2">
      <c r="A32" s="6">
        <f t="shared" si="4"/>
        <v>10</v>
      </c>
      <c r="B32" s="44"/>
      <c r="C32" s="162"/>
      <c r="D32" s="162"/>
      <c r="E32" s="45"/>
      <c r="F32" s="45"/>
      <c r="G32" s="46"/>
      <c r="H32" s="51"/>
      <c r="I32" s="45"/>
      <c r="J32" s="72"/>
      <c r="K32" s="54">
        <f t="shared" si="1"/>
        <v>0</v>
      </c>
      <c r="L32" s="66">
        <f t="shared" si="5"/>
        <v>0</v>
      </c>
      <c r="M32" s="69">
        <f t="shared" si="2"/>
        <v>0</v>
      </c>
      <c r="N32" s="57"/>
      <c r="O32" s="72"/>
      <c r="P32" s="54">
        <v>0.5</v>
      </c>
      <c r="Q32" s="66">
        <f t="shared" si="3"/>
        <v>0</v>
      </c>
      <c r="R32" s="69">
        <f t="shared" si="0"/>
        <v>0</v>
      </c>
      <c r="S32" s="3"/>
    </row>
    <row r="33" spans="1:19" ht="18" customHeight="1" x14ac:dyDescent="0.2">
      <c r="A33" s="6">
        <f t="shared" si="4"/>
        <v>11</v>
      </c>
      <c r="B33" s="44"/>
      <c r="C33" s="162"/>
      <c r="D33" s="162"/>
      <c r="E33" s="45"/>
      <c r="F33" s="45"/>
      <c r="G33" s="46"/>
      <c r="H33" s="51"/>
      <c r="I33" s="45"/>
      <c r="J33" s="72"/>
      <c r="K33" s="54">
        <f t="shared" si="1"/>
        <v>0</v>
      </c>
      <c r="L33" s="66">
        <f t="shared" si="5"/>
        <v>0</v>
      </c>
      <c r="M33" s="69">
        <f t="shared" si="2"/>
        <v>0</v>
      </c>
      <c r="N33" s="57"/>
      <c r="O33" s="72"/>
      <c r="P33" s="54">
        <v>0.5</v>
      </c>
      <c r="Q33" s="66">
        <f t="shared" si="3"/>
        <v>0</v>
      </c>
      <c r="R33" s="69">
        <f t="shared" si="0"/>
        <v>0</v>
      </c>
      <c r="S33" s="3"/>
    </row>
    <row r="34" spans="1:19" ht="18" customHeight="1" x14ac:dyDescent="0.2">
      <c r="A34" s="6">
        <f t="shared" si="4"/>
        <v>12</v>
      </c>
      <c r="B34" s="44"/>
      <c r="C34" s="162"/>
      <c r="D34" s="162"/>
      <c r="E34" s="45"/>
      <c r="F34" s="45"/>
      <c r="G34" s="46"/>
      <c r="H34" s="51"/>
      <c r="I34" s="45"/>
      <c r="J34" s="72"/>
      <c r="K34" s="54">
        <f t="shared" si="1"/>
        <v>0</v>
      </c>
      <c r="L34" s="66">
        <f t="shared" si="5"/>
        <v>0</v>
      </c>
      <c r="M34" s="69">
        <f t="shared" si="2"/>
        <v>0</v>
      </c>
      <c r="N34" s="57"/>
      <c r="O34" s="72"/>
      <c r="P34" s="54">
        <v>0.5</v>
      </c>
      <c r="Q34" s="66">
        <f t="shared" si="3"/>
        <v>0</v>
      </c>
      <c r="R34" s="69">
        <f t="shared" si="0"/>
        <v>0</v>
      </c>
      <c r="S34" s="3"/>
    </row>
    <row r="35" spans="1:19" ht="18" customHeight="1" x14ac:dyDescent="0.2">
      <c r="A35" s="6">
        <f t="shared" si="4"/>
        <v>13</v>
      </c>
      <c r="B35" s="44"/>
      <c r="C35" s="162"/>
      <c r="D35" s="162"/>
      <c r="E35" s="45"/>
      <c r="F35" s="45"/>
      <c r="G35" s="46"/>
      <c r="H35" s="51"/>
      <c r="I35" s="45"/>
      <c r="J35" s="72"/>
      <c r="K35" s="54">
        <f t="shared" si="1"/>
        <v>0</v>
      </c>
      <c r="L35" s="66">
        <f t="shared" si="5"/>
        <v>0</v>
      </c>
      <c r="M35" s="69">
        <f t="shared" si="2"/>
        <v>0</v>
      </c>
      <c r="N35" s="57"/>
      <c r="O35" s="72"/>
      <c r="P35" s="54">
        <v>0.5</v>
      </c>
      <c r="Q35" s="66">
        <f t="shared" si="3"/>
        <v>0</v>
      </c>
      <c r="R35" s="69">
        <f t="shared" si="0"/>
        <v>0</v>
      </c>
      <c r="S35" s="3"/>
    </row>
    <row r="36" spans="1:19" ht="18" customHeight="1" x14ac:dyDescent="0.2">
      <c r="A36" s="6">
        <f t="shared" si="4"/>
        <v>14</v>
      </c>
      <c r="B36" s="44"/>
      <c r="C36" s="162"/>
      <c r="D36" s="162"/>
      <c r="E36" s="45"/>
      <c r="F36" s="45"/>
      <c r="G36" s="46"/>
      <c r="H36" s="51"/>
      <c r="I36" s="45"/>
      <c r="J36" s="72"/>
      <c r="K36" s="54">
        <f t="shared" si="1"/>
        <v>0</v>
      </c>
      <c r="L36" s="66">
        <f t="shared" si="5"/>
        <v>0</v>
      </c>
      <c r="M36" s="69">
        <f t="shared" si="2"/>
        <v>0</v>
      </c>
      <c r="N36" s="57"/>
      <c r="O36" s="72"/>
      <c r="P36" s="54">
        <v>0.5</v>
      </c>
      <c r="Q36" s="66">
        <f t="shared" si="3"/>
        <v>0</v>
      </c>
      <c r="R36" s="69">
        <f t="shared" si="0"/>
        <v>0</v>
      </c>
      <c r="S36" s="3"/>
    </row>
    <row r="37" spans="1:19" ht="18" customHeight="1" x14ac:dyDescent="0.2">
      <c r="A37" s="6">
        <f t="shared" si="4"/>
        <v>15</v>
      </c>
      <c r="B37" s="44"/>
      <c r="C37" s="162"/>
      <c r="D37" s="162"/>
      <c r="E37" s="45"/>
      <c r="F37" s="45"/>
      <c r="G37" s="46"/>
      <c r="H37" s="51"/>
      <c r="I37" s="45"/>
      <c r="J37" s="72"/>
      <c r="K37" s="54">
        <f t="shared" si="1"/>
        <v>0</v>
      </c>
      <c r="L37" s="66">
        <f t="shared" si="5"/>
        <v>0</v>
      </c>
      <c r="M37" s="69">
        <f t="shared" si="2"/>
        <v>0</v>
      </c>
      <c r="N37" s="57"/>
      <c r="O37" s="72"/>
      <c r="P37" s="54">
        <v>0.5</v>
      </c>
      <c r="Q37" s="66">
        <f t="shared" si="3"/>
        <v>0</v>
      </c>
      <c r="R37" s="69">
        <f t="shared" si="0"/>
        <v>0</v>
      </c>
      <c r="S37" s="3"/>
    </row>
    <row r="38" spans="1:19" ht="18" customHeight="1" x14ac:dyDescent="0.2">
      <c r="A38" s="6">
        <f t="shared" si="4"/>
        <v>16</v>
      </c>
      <c r="B38" s="44"/>
      <c r="C38" s="162"/>
      <c r="D38" s="162"/>
      <c r="E38" s="45"/>
      <c r="F38" s="45"/>
      <c r="G38" s="46"/>
      <c r="H38" s="51"/>
      <c r="I38" s="45"/>
      <c r="J38" s="72"/>
      <c r="K38" s="54">
        <f t="shared" si="1"/>
        <v>0</v>
      </c>
      <c r="L38" s="66">
        <f t="shared" si="5"/>
        <v>0</v>
      </c>
      <c r="M38" s="69">
        <f t="shared" si="2"/>
        <v>0</v>
      </c>
      <c r="N38" s="57"/>
      <c r="O38" s="72"/>
      <c r="P38" s="54">
        <v>0.5</v>
      </c>
      <c r="Q38" s="66">
        <f t="shared" si="3"/>
        <v>0</v>
      </c>
      <c r="R38" s="69">
        <f t="shared" si="0"/>
        <v>0</v>
      </c>
      <c r="S38" s="3"/>
    </row>
    <row r="39" spans="1:19" ht="18" customHeight="1" x14ac:dyDescent="0.2">
      <c r="A39" s="6">
        <f t="shared" si="4"/>
        <v>17</v>
      </c>
      <c r="B39" s="44"/>
      <c r="C39" s="162"/>
      <c r="D39" s="162"/>
      <c r="E39" s="45"/>
      <c r="F39" s="45"/>
      <c r="G39" s="46"/>
      <c r="H39" s="51"/>
      <c r="I39" s="45"/>
      <c r="J39" s="72"/>
      <c r="K39" s="54">
        <f t="shared" si="1"/>
        <v>0</v>
      </c>
      <c r="L39" s="66">
        <f t="shared" si="5"/>
        <v>0</v>
      </c>
      <c r="M39" s="69">
        <f t="shared" si="2"/>
        <v>0</v>
      </c>
      <c r="N39" s="57"/>
      <c r="O39" s="72"/>
      <c r="P39" s="54">
        <v>0.5</v>
      </c>
      <c r="Q39" s="66">
        <f t="shared" si="3"/>
        <v>0</v>
      </c>
      <c r="R39" s="69">
        <f t="shared" si="0"/>
        <v>0</v>
      </c>
      <c r="S39" s="3"/>
    </row>
    <row r="40" spans="1:19" ht="18" customHeight="1" x14ac:dyDescent="0.2">
      <c r="A40" s="6">
        <f t="shared" si="4"/>
        <v>18</v>
      </c>
      <c r="B40" s="44"/>
      <c r="C40" s="162"/>
      <c r="D40" s="162"/>
      <c r="E40" s="45"/>
      <c r="F40" s="45"/>
      <c r="G40" s="46"/>
      <c r="H40" s="51"/>
      <c r="I40" s="45"/>
      <c r="J40" s="72"/>
      <c r="K40" s="54">
        <f t="shared" si="1"/>
        <v>0</v>
      </c>
      <c r="L40" s="66">
        <f t="shared" si="5"/>
        <v>0</v>
      </c>
      <c r="M40" s="69">
        <f t="shared" si="2"/>
        <v>0</v>
      </c>
      <c r="N40" s="57"/>
      <c r="O40" s="72"/>
      <c r="P40" s="54">
        <v>0.5</v>
      </c>
      <c r="Q40" s="66">
        <f t="shared" si="3"/>
        <v>0</v>
      </c>
      <c r="R40" s="69">
        <f t="shared" si="0"/>
        <v>0</v>
      </c>
      <c r="S40" s="3"/>
    </row>
    <row r="41" spans="1:19" ht="18" customHeight="1" x14ac:dyDescent="0.2">
      <c r="A41" s="6">
        <f t="shared" si="4"/>
        <v>19</v>
      </c>
      <c r="B41" s="44"/>
      <c r="C41" s="162"/>
      <c r="D41" s="162"/>
      <c r="E41" s="45"/>
      <c r="F41" s="45"/>
      <c r="G41" s="46"/>
      <c r="H41" s="51"/>
      <c r="I41" s="45"/>
      <c r="J41" s="72"/>
      <c r="K41" s="54">
        <f t="shared" si="1"/>
        <v>0</v>
      </c>
      <c r="L41" s="66">
        <f t="shared" si="5"/>
        <v>0</v>
      </c>
      <c r="M41" s="69">
        <f t="shared" si="2"/>
        <v>0</v>
      </c>
      <c r="N41" s="57"/>
      <c r="O41" s="72"/>
      <c r="P41" s="54">
        <v>0.5</v>
      </c>
      <c r="Q41" s="66">
        <f t="shared" si="3"/>
        <v>0</v>
      </c>
      <c r="R41" s="69">
        <f t="shared" si="0"/>
        <v>0</v>
      </c>
      <c r="S41" s="3"/>
    </row>
    <row r="42" spans="1:19" ht="18" customHeight="1" x14ac:dyDescent="0.2">
      <c r="A42" s="6">
        <f t="shared" si="4"/>
        <v>20</v>
      </c>
      <c r="B42" s="44"/>
      <c r="C42" s="162"/>
      <c r="D42" s="162"/>
      <c r="E42" s="45"/>
      <c r="F42" s="45"/>
      <c r="G42" s="46"/>
      <c r="H42" s="51"/>
      <c r="I42" s="45"/>
      <c r="J42" s="72"/>
      <c r="K42" s="54">
        <f t="shared" si="1"/>
        <v>0</v>
      </c>
      <c r="L42" s="66">
        <f t="shared" si="5"/>
        <v>0</v>
      </c>
      <c r="M42" s="69">
        <f t="shared" si="2"/>
        <v>0</v>
      </c>
      <c r="N42" s="57"/>
      <c r="O42" s="72"/>
      <c r="P42" s="54">
        <v>0.5</v>
      </c>
      <c r="Q42" s="66">
        <f t="shared" si="3"/>
        <v>0</v>
      </c>
      <c r="R42" s="69">
        <f t="shared" si="0"/>
        <v>0</v>
      </c>
      <c r="S42" s="3"/>
    </row>
    <row r="43" spans="1:19" ht="18" customHeight="1" x14ac:dyDescent="0.2">
      <c r="A43" s="6">
        <f t="shared" si="4"/>
        <v>21</v>
      </c>
      <c r="B43" s="44"/>
      <c r="C43" s="162"/>
      <c r="D43" s="162"/>
      <c r="E43" s="45"/>
      <c r="F43" s="45"/>
      <c r="G43" s="46"/>
      <c r="H43" s="51"/>
      <c r="I43" s="45"/>
      <c r="J43" s="72"/>
      <c r="K43" s="54">
        <f t="shared" si="1"/>
        <v>0</v>
      </c>
      <c r="L43" s="66">
        <f t="shared" si="5"/>
        <v>0</v>
      </c>
      <c r="M43" s="69">
        <f t="shared" si="2"/>
        <v>0</v>
      </c>
      <c r="N43" s="57"/>
      <c r="O43" s="72"/>
      <c r="P43" s="54">
        <v>0.5</v>
      </c>
      <c r="Q43" s="66">
        <f t="shared" si="3"/>
        <v>0</v>
      </c>
      <c r="R43" s="69">
        <f t="shared" si="0"/>
        <v>0</v>
      </c>
      <c r="S43" s="3"/>
    </row>
    <row r="44" spans="1:19" ht="18" customHeight="1" x14ac:dyDescent="0.2">
      <c r="A44" s="6">
        <f t="shared" si="4"/>
        <v>22</v>
      </c>
      <c r="B44" s="44"/>
      <c r="C44" s="162"/>
      <c r="D44" s="162"/>
      <c r="E44" s="45"/>
      <c r="F44" s="45"/>
      <c r="G44" s="46"/>
      <c r="H44" s="51"/>
      <c r="I44" s="45"/>
      <c r="J44" s="72"/>
      <c r="K44" s="54">
        <f t="shared" si="1"/>
        <v>0</v>
      </c>
      <c r="L44" s="66">
        <f t="shared" si="5"/>
        <v>0</v>
      </c>
      <c r="M44" s="69">
        <f t="shared" si="2"/>
        <v>0</v>
      </c>
      <c r="N44" s="57"/>
      <c r="O44" s="72"/>
      <c r="P44" s="54">
        <v>0.5</v>
      </c>
      <c r="Q44" s="66">
        <f t="shared" si="3"/>
        <v>0</v>
      </c>
      <c r="R44" s="69">
        <f t="shared" si="0"/>
        <v>0</v>
      </c>
      <c r="S44" s="3"/>
    </row>
    <row r="45" spans="1:19" ht="18" customHeight="1" x14ac:dyDescent="0.2">
      <c r="A45" s="6">
        <f t="shared" si="4"/>
        <v>23</v>
      </c>
      <c r="B45" s="44"/>
      <c r="C45" s="162"/>
      <c r="D45" s="162"/>
      <c r="E45" s="45"/>
      <c r="F45" s="45"/>
      <c r="G45" s="46"/>
      <c r="H45" s="51"/>
      <c r="I45" s="45"/>
      <c r="J45" s="72"/>
      <c r="K45" s="54">
        <f t="shared" si="1"/>
        <v>0</v>
      </c>
      <c r="L45" s="66">
        <f t="shared" si="5"/>
        <v>0</v>
      </c>
      <c r="M45" s="69">
        <f t="shared" si="2"/>
        <v>0</v>
      </c>
      <c r="N45" s="57"/>
      <c r="O45" s="72"/>
      <c r="P45" s="54">
        <v>0.5</v>
      </c>
      <c r="Q45" s="66">
        <f t="shared" si="3"/>
        <v>0</v>
      </c>
      <c r="R45" s="69">
        <f t="shared" si="0"/>
        <v>0</v>
      </c>
      <c r="S45" s="3"/>
    </row>
    <row r="46" spans="1:19" ht="18" customHeight="1" x14ac:dyDescent="0.2">
      <c r="A46" s="6">
        <f t="shared" si="4"/>
        <v>24</v>
      </c>
      <c r="B46" s="44"/>
      <c r="C46" s="162"/>
      <c r="D46" s="162"/>
      <c r="E46" s="45"/>
      <c r="F46" s="45"/>
      <c r="G46" s="46"/>
      <c r="H46" s="51"/>
      <c r="I46" s="45"/>
      <c r="J46" s="72"/>
      <c r="K46" s="54">
        <f t="shared" si="1"/>
        <v>0</v>
      </c>
      <c r="L46" s="66">
        <f t="shared" si="5"/>
        <v>0</v>
      </c>
      <c r="M46" s="69">
        <f t="shared" si="2"/>
        <v>0</v>
      </c>
      <c r="N46" s="57"/>
      <c r="O46" s="72"/>
      <c r="P46" s="54">
        <v>0.5</v>
      </c>
      <c r="Q46" s="66">
        <f t="shared" si="3"/>
        <v>0</v>
      </c>
      <c r="R46" s="69">
        <f t="shared" si="0"/>
        <v>0</v>
      </c>
      <c r="S46" s="3"/>
    </row>
    <row r="47" spans="1:19" ht="18" customHeight="1" x14ac:dyDescent="0.2">
      <c r="A47" s="6">
        <f t="shared" si="4"/>
        <v>25</v>
      </c>
      <c r="B47" s="44"/>
      <c r="C47" s="162"/>
      <c r="D47" s="162"/>
      <c r="E47" s="45"/>
      <c r="F47" s="45"/>
      <c r="G47" s="46"/>
      <c r="H47" s="51"/>
      <c r="I47" s="45"/>
      <c r="J47" s="72"/>
      <c r="K47" s="54">
        <f t="shared" si="1"/>
        <v>0</v>
      </c>
      <c r="L47" s="66">
        <f t="shared" si="5"/>
        <v>0</v>
      </c>
      <c r="M47" s="69">
        <f t="shared" si="2"/>
        <v>0</v>
      </c>
      <c r="N47" s="57"/>
      <c r="O47" s="72"/>
      <c r="P47" s="54">
        <v>0.5</v>
      </c>
      <c r="Q47" s="66">
        <f t="shared" si="3"/>
        <v>0</v>
      </c>
      <c r="R47" s="69">
        <f t="shared" si="0"/>
        <v>0</v>
      </c>
      <c r="S47" s="3"/>
    </row>
    <row r="48" spans="1:19" ht="18" customHeight="1" x14ac:dyDescent="0.2">
      <c r="A48" s="6">
        <f t="shared" si="4"/>
        <v>26</v>
      </c>
      <c r="B48" s="44"/>
      <c r="C48" s="162"/>
      <c r="D48" s="162"/>
      <c r="E48" s="45"/>
      <c r="F48" s="45"/>
      <c r="G48" s="46"/>
      <c r="H48" s="51"/>
      <c r="I48" s="45"/>
      <c r="J48" s="72"/>
      <c r="K48" s="54">
        <f t="shared" si="1"/>
        <v>0</v>
      </c>
      <c r="L48" s="66">
        <f t="shared" si="5"/>
        <v>0</v>
      </c>
      <c r="M48" s="69">
        <f t="shared" si="2"/>
        <v>0</v>
      </c>
      <c r="N48" s="57"/>
      <c r="O48" s="72"/>
      <c r="P48" s="54">
        <v>0.5</v>
      </c>
      <c r="Q48" s="66">
        <f t="shared" si="3"/>
        <v>0</v>
      </c>
      <c r="R48" s="69">
        <f t="shared" si="0"/>
        <v>0</v>
      </c>
      <c r="S48" s="3"/>
    </row>
    <row r="49" spans="1:19" ht="18" customHeight="1" x14ac:dyDescent="0.2">
      <c r="A49" s="6">
        <f t="shared" si="4"/>
        <v>27</v>
      </c>
      <c r="B49" s="44"/>
      <c r="C49" s="162"/>
      <c r="D49" s="162"/>
      <c r="E49" s="45"/>
      <c r="F49" s="45"/>
      <c r="G49" s="46"/>
      <c r="H49" s="51"/>
      <c r="I49" s="45"/>
      <c r="J49" s="72"/>
      <c r="K49" s="54">
        <f t="shared" si="1"/>
        <v>0</v>
      </c>
      <c r="L49" s="66">
        <f t="shared" si="5"/>
        <v>0</v>
      </c>
      <c r="M49" s="69">
        <f t="shared" si="2"/>
        <v>0</v>
      </c>
      <c r="N49" s="57"/>
      <c r="O49" s="72"/>
      <c r="P49" s="54">
        <v>0.5</v>
      </c>
      <c r="Q49" s="66">
        <f t="shared" si="3"/>
        <v>0</v>
      </c>
      <c r="R49" s="69">
        <f t="shared" si="0"/>
        <v>0</v>
      </c>
      <c r="S49" s="3"/>
    </row>
    <row r="50" spans="1:19" ht="18" customHeight="1" x14ac:dyDescent="0.2">
      <c r="A50" s="6">
        <f t="shared" si="4"/>
        <v>28</v>
      </c>
      <c r="B50" s="44"/>
      <c r="C50" s="162"/>
      <c r="D50" s="162"/>
      <c r="E50" s="45"/>
      <c r="F50" s="45"/>
      <c r="G50" s="46"/>
      <c r="H50" s="51"/>
      <c r="I50" s="45"/>
      <c r="J50" s="72"/>
      <c r="K50" s="54">
        <f t="shared" si="1"/>
        <v>0</v>
      </c>
      <c r="L50" s="66">
        <f t="shared" si="5"/>
        <v>0</v>
      </c>
      <c r="M50" s="69">
        <f t="shared" si="2"/>
        <v>0</v>
      </c>
      <c r="N50" s="57"/>
      <c r="O50" s="72"/>
      <c r="P50" s="54">
        <v>0.5</v>
      </c>
      <c r="Q50" s="66">
        <f t="shared" si="3"/>
        <v>0</v>
      </c>
      <c r="R50" s="69">
        <f t="shared" si="0"/>
        <v>0</v>
      </c>
      <c r="S50" s="3"/>
    </row>
    <row r="51" spans="1:19" ht="18" customHeight="1" x14ac:dyDescent="0.2">
      <c r="A51" s="6">
        <f t="shared" si="4"/>
        <v>29</v>
      </c>
      <c r="B51" s="44"/>
      <c r="C51" s="162"/>
      <c r="D51" s="162"/>
      <c r="E51" s="45"/>
      <c r="F51" s="45"/>
      <c r="G51" s="46"/>
      <c r="H51" s="51"/>
      <c r="I51" s="45"/>
      <c r="J51" s="72"/>
      <c r="K51" s="54">
        <f t="shared" si="1"/>
        <v>0</v>
      </c>
      <c r="L51" s="66">
        <f t="shared" si="5"/>
        <v>0</v>
      </c>
      <c r="M51" s="69">
        <f t="shared" si="2"/>
        <v>0</v>
      </c>
      <c r="N51" s="57"/>
      <c r="O51" s="72"/>
      <c r="P51" s="54">
        <v>0.5</v>
      </c>
      <c r="Q51" s="66">
        <f t="shared" si="3"/>
        <v>0</v>
      </c>
      <c r="R51" s="69">
        <f t="shared" si="0"/>
        <v>0</v>
      </c>
      <c r="S51" s="3"/>
    </row>
    <row r="52" spans="1:19" ht="18" customHeight="1" x14ac:dyDescent="0.2">
      <c r="A52" s="6">
        <f t="shared" si="4"/>
        <v>30</v>
      </c>
      <c r="B52" s="44"/>
      <c r="C52" s="162"/>
      <c r="D52" s="162"/>
      <c r="E52" s="45"/>
      <c r="F52" s="45"/>
      <c r="G52" s="46"/>
      <c r="H52" s="51"/>
      <c r="I52" s="45"/>
      <c r="J52" s="72"/>
      <c r="K52" s="54">
        <f t="shared" si="1"/>
        <v>0</v>
      </c>
      <c r="L52" s="66">
        <f t="shared" si="5"/>
        <v>0</v>
      </c>
      <c r="M52" s="69">
        <f t="shared" si="2"/>
        <v>0</v>
      </c>
      <c r="N52" s="57"/>
      <c r="O52" s="72"/>
      <c r="P52" s="54">
        <v>0.5</v>
      </c>
      <c r="Q52" s="66">
        <f t="shared" si="3"/>
        <v>0</v>
      </c>
      <c r="R52" s="69">
        <f t="shared" si="0"/>
        <v>0</v>
      </c>
      <c r="S52" s="3"/>
    </row>
    <row r="53" spans="1:19" ht="18" customHeight="1" x14ac:dyDescent="0.2">
      <c r="A53" s="6">
        <f t="shared" si="4"/>
        <v>31</v>
      </c>
      <c r="B53" s="44"/>
      <c r="C53" s="162"/>
      <c r="D53" s="162"/>
      <c r="E53" s="45"/>
      <c r="F53" s="45"/>
      <c r="G53" s="46"/>
      <c r="H53" s="51"/>
      <c r="I53" s="45"/>
      <c r="J53" s="72"/>
      <c r="K53" s="54">
        <f t="shared" si="1"/>
        <v>0</v>
      </c>
      <c r="L53" s="66">
        <f t="shared" si="5"/>
        <v>0</v>
      </c>
      <c r="M53" s="69">
        <f t="shared" si="2"/>
        <v>0</v>
      </c>
      <c r="N53" s="57"/>
      <c r="O53" s="72"/>
      <c r="P53" s="54">
        <v>0.5</v>
      </c>
      <c r="Q53" s="66">
        <f t="shared" si="3"/>
        <v>0</v>
      </c>
      <c r="R53" s="69">
        <f t="shared" si="0"/>
        <v>0</v>
      </c>
      <c r="S53" s="3"/>
    </row>
    <row r="54" spans="1:19" ht="18" customHeight="1" x14ac:dyDescent="0.2">
      <c r="A54" s="6">
        <f t="shared" si="4"/>
        <v>32</v>
      </c>
      <c r="B54" s="44"/>
      <c r="C54" s="162"/>
      <c r="D54" s="162"/>
      <c r="E54" s="45"/>
      <c r="F54" s="45"/>
      <c r="G54" s="46"/>
      <c r="H54" s="51"/>
      <c r="I54" s="45"/>
      <c r="J54" s="72"/>
      <c r="K54" s="54">
        <f t="shared" si="1"/>
        <v>0</v>
      </c>
      <c r="L54" s="66">
        <f t="shared" si="5"/>
        <v>0</v>
      </c>
      <c r="M54" s="69">
        <f t="shared" si="2"/>
        <v>0</v>
      </c>
      <c r="N54" s="57"/>
      <c r="O54" s="72"/>
      <c r="P54" s="54">
        <v>0.5</v>
      </c>
      <c r="Q54" s="66">
        <f t="shared" si="3"/>
        <v>0</v>
      </c>
      <c r="R54" s="69">
        <f t="shared" si="0"/>
        <v>0</v>
      </c>
      <c r="S54" s="3"/>
    </row>
    <row r="55" spans="1:19" ht="18" customHeight="1" x14ac:dyDescent="0.2">
      <c r="A55" s="6">
        <f t="shared" si="4"/>
        <v>33</v>
      </c>
      <c r="B55" s="44"/>
      <c r="C55" s="162"/>
      <c r="D55" s="162"/>
      <c r="E55" s="45"/>
      <c r="F55" s="45"/>
      <c r="G55" s="46"/>
      <c r="H55" s="51"/>
      <c r="I55" s="45"/>
      <c r="J55" s="72"/>
      <c r="K55" s="54">
        <f t="shared" si="1"/>
        <v>0</v>
      </c>
      <c r="L55" s="66">
        <f t="shared" si="5"/>
        <v>0</v>
      </c>
      <c r="M55" s="69">
        <f t="shared" si="2"/>
        <v>0</v>
      </c>
      <c r="N55" s="57"/>
      <c r="O55" s="72"/>
      <c r="P55" s="54">
        <v>0.5</v>
      </c>
      <c r="Q55" s="66">
        <f t="shared" si="3"/>
        <v>0</v>
      </c>
      <c r="R55" s="69">
        <f t="shared" ref="R55:R72" si="6">G55*N55*O55*8</f>
        <v>0</v>
      </c>
      <c r="S55" s="3"/>
    </row>
    <row r="56" spans="1:19" ht="18" customHeight="1" x14ac:dyDescent="0.2">
      <c r="A56" s="6">
        <f t="shared" si="4"/>
        <v>34</v>
      </c>
      <c r="B56" s="44"/>
      <c r="C56" s="162"/>
      <c r="D56" s="162"/>
      <c r="E56" s="45"/>
      <c r="F56" s="45"/>
      <c r="G56" s="46"/>
      <c r="H56" s="51"/>
      <c r="I56" s="45"/>
      <c r="J56" s="72"/>
      <c r="K56" s="54">
        <f t="shared" si="1"/>
        <v>0</v>
      </c>
      <c r="L56" s="66">
        <f t="shared" si="5"/>
        <v>0</v>
      </c>
      <c r="M56" s="69">
        <f t="shared" si="2"/>
        <v>0</v>
      </c>
      <c r="N56" s="57"/>
      <c r="O56" s="72"/>
      <c r="P56" s="54">
        <v>0.5</v>
      </c>
      <c r="Q56" s="66">
        <f t="shared" si="3"/>
        <v>0</v>
      </c>
      <c r="R56" s="69">
        <f t="shared" si="6"/>
        <v>0</v>
      </c>
      <c r="S56" s="3"/>
    </row>
    <row r="57" spans="1:19" ht="18" customHeight="1" x14ac:dyDescent="0.2">
      <c r="A57" s="6">
        <f t="shared" si="4"/>
        <v>35</v>
      </c>
      <c r="B57" s="44"/>
      <c r="C57" s="162"/>
      <c r="D57" s="162"/>
      <c r="E57" s="45"/>
      <c r="F57" s="45"/>
      <c r="G57" s="46"/>
      <c r="H57" s="51"/>
      <c r="I57" s="45"/>
      <c r="J57" s="72"/>
      <c r="K57" s="54">
        <f t="shared" si="1"/>
        <v>0</v>
      </c>
      <c r="L57" s="66">
        <f t="shared" si="5"/>
        <v>0</v>
      </c>
      <c r="M57" s="69">
        <f t="shared" si="2"/>
        <v>0</v>
      </c>
      <c r="N57" s="57"/>
      <c r="O57" s="72"/>
      <c r="P57" s="54">
        <v>0.5</v>
      </c>
      <c r="Q57" s="66">
        <f t="shared" si="3"/>
        <v>0</v>
      </c>
      <c r="R57" s="69">
        <f t="shared" si="6"/>
        <v>0</v>
      </c>
      <c r="S57" s="3"/>
    </row>
    <row r="58" spans="1:19" ht="18" customHeight="1" x14ac:dyDescent="0.2">
      <c r="A58" s="6">
        <f t="shared" si="4"/>
        <v>36</v>
      </c>
      <c r="B58" s="44"/>
      <c r="C58" s="162"/>
      <c r="D58" s="162"/>
      <c r="E58" s="45"/>
      <c r="F58" s="45"/>
      <c r="G58" s="46"/>
      <c r="H58" s="51"/>
      <c r="I58" s="45"/>
      <c r="J58" s="72"/>
      <c r="K58" s="54">
        <f t="shared" si="1"/>
        <v>0</v>
      </c>
      <c r="L58" s="66">
        <f t="shared" si="5"/>
        <v>0</v>
      </c>
      <c r="M58" s="69">
        <f t="shared" si="2"/>
        <v>0</v>
      </c>
      <c r="N58" s="57"/>
      <c r="O58" s="72"/>
      <c r="P58" s="54">
        <v>0.5</v>
      </c>
      <c r="Q58" s="66">
        <f t="shared" si="3"/>
        <v>0</v>
      </c>
      <c r="R58" s="69">
        <f t="shared" si="6"/>
        <v>0</v>
      </c>
      <c r="S58" s="3"/>
    </row>
    <row r="59" spans="1:19" ht="18" customHeight="1" x14ac:dyDescent="0.2">
      <c r="A59" s="6">
        <f t="shared" si="4"/>
        <v>37</v>
      </c>
      <c r="B59" s="44"/>
      <c r="C59" s="162"/>
      <c r="D59" s="162"/>
      <c r="E59" s="45"/>
      <c r="F59" s="45"/>
      <c r="G59" s="46"/>
      <c r="H59" s="51"/>
      <c r="I59" s="45"/>
      <c r="J59" s="72"/>
      <c r="K59" s="54">
        <f t="shared" si="1"/>
        <v>0</v>
      </c>
      <c r="L59" s="66">
        <f t="shared" si="5"/>
        <v>0</v>
      </c>
      <c r="M59" s="69">
        <f t="shared" si="2"/>
        <v>0</v>
      </c>
      <c r="N59" s="57"/>
      <c r="O59" s="72"/>
      <c r="P59" s="54">
        <v>0.5</v>
      </c>
      <c r="Q59" s="66">
        <f t="shared" si="3"/>
        <v>0</v>
      </c>
      <c r="R59" s="69">
        <f t="shared" si="6"/>
        <v>0</v>
      </c>
      <c r="S59" s="3"/>
    </row>
    <row r="60" spans="1:19" ht="18" customHeight="1" x14ac:dyDescent="0.2">
      <c r="A60" s="6">
        <f t="shared" si="4"/>
        <v>38</v>
      </c>
      <c r="B60" s="44"/>
      <c r="C60" s="162"/>
      <c r="D60" s="162"/>
      <c r="E60" s="45"/>
      <c r="F60" s="45"/>
      <c r="G60" s="46"/>
      <c r="H60" s="51"/>
      <c r="I60" s="45"/>
      <c r="J60" s="72"/>
      <c r="K60" s="54">
        <f t="shared" si="1"/>
        <v>0</v>
      </c>
      <c r="L60" s="66">
        <f t="shared" si="5"/>
        <v>0</v>
      </c>
      <c r="M60" s="69">
        <f t="shared" si="2"/>
        <v>0</v>
      </c>
      <c r="N60" s="57"/>
      <c r="O60" s="72"/>
      <c r="P60" s="54">
        <v>0.5</v>
      </c>
      <c r="Q60" s="66">
        <f t="shared" si="3"/>
        <v>0</v>
      </c>
      <c r="R60" s="69">
        <f t="shared" si="6"/>
        <v>0</v>
      </c>
      <c r="S60" s="3"/>
    </row>
    <row r="61" spans="1:19" ht="18" customHeight="1" x14ac:dyDescent="0.2">
      <c r="A61" s="6">
        <f t="shared" si="4"/>
        <v>39</v>
      </c>
      <c r="B61" s="44"/>
      <c r="C61" s="162"/>
      <c r="D61" s="162"/>
      <c r="E61" s="45"/>
      <c r="F61" s="45"/>
      <c r="G61" s="46"/>
      <c r="H61" s="51"/>
      <c r="I61" s="45"/>
      <c r="J61" s="72"/>
      <c r="K61" s="54">
        <f t="shared" si="1"/>
        <v>0</v>
      </c>
      <c r="L61" s="66">
        <f t="shared" si="5"/>
        <v>0</v>
      </c>
      <c r="M61" s="69">
        <f t="shared" si="2"/>
        <v>0</v>
      </c>
      <c r="N61" s="57"/>
      <c r="O61" s="72"/>
      <c r="P61" s="54">
        <v>0.5</v>
      </c>
      <c r="Q61" s="66">
        <f t="shared" si="3"/>
        <v>0</v>
      </c>
      <c r="R61" s="69">
        <f t="shared" si="6"/>
        <v>0</v>
      </c>
      <c r="S61" s="3"/>
    </row>
    <row r="62" spans="1:19" ht="18" customHeight="1" x14ac:dyDescent="0.2">
      <c r="A62" s="6">
        <f t="shared" si="4"/>
        <v>40</v>
      </c>
      <c r="B62" s="44"/>
      <c r="C62" s="162"/>
      <c r="D62" s="162"/>
      <c r="E62" s="45"/>
      <c r="F62" s="45"/>
      <c r="G62" s="46"/>
      <c r="H62" s="51"/>
      <c r="I62" s="45"/>
      <c r="J62" s="72"/>
      <c r="K62" s="54">
        <f t="shared" si="1"/>
        <v>0</v>
      </c>
      <c r="L62" s="66">
        <f t="shared" si="5"/>
        <v>0</v>
      </c>
      <c r="M62" s="69">
        <f t="shared" si="2"/>
        <v>0</v>
      </c>
      <c r="N62" s="57"/>
      <c r="O62" s="72"/>
      <c r="P62" s="54">
        <v>0.5</v>
      </c>
      <c r="Q62" s="66">
        <f t="shared" si="3"/>
        <v>0</v>
      </c>
      <c r="R62" s="69">
        <f t="shared" si="6"/>
        <v>0</v>
      </c>
      <c r="S62" s="3"/>
    </row>
    <row r="63" spans="1:19" ht="18" customHeight="1" x14ac:dyDescent="0.2">
      <c r="A63" s="6">
        <f t="shared" si="4"/>
        <v>41</v>
      </c>
      <c r="B63" s="44"/>
      <c r="C63" s="162"/>
      <c r="D63" s="162"/>
      <c r="E63" s="45"/>
      <c r="F63" s="45"/>
      <c r="G63" s="46"/>
      <c r="H63" s="51"/>
      <c r="I63" s="45"/>
      <c r="J63" s="72"/>
      <c r="K63" s="54">
        <f t="shared" si="1"/>
        <v>0</v>
      </c>
      <c r="L63" s="66">
        <f t="shared" si="5"/>
        <v>0</v>
      </c>
      <c r="M63" s="69">
        <f t="shared" si="2"/>
        <v>0</v>
      </c>
      <c r="N63" s="57"/>
      <c r="O63" s="72"/>
      <c r="P63" s="54">
        <v>0.5</v>
      </c>
      <c r="Q63" s="66">
        <f t="shared" si="3"/>
        <v>0</v>
      </c>
      <c r="R63" s="69">
        <f t="shared" si="6"/>
        <v>0</v>
      </c>
      <c r="S63" s="3"/>
    </row>
    <row r="64" spans="1:19" ht="18" customHeight="1" x14ac:dyDescent="0.2">
      <c r="A64" s="6">
        <f t="shared" si="4"/>
        <v>42</v>
      </c>
      <c r="B64" s="44"/>
      <c r="C64" s="162"/>
      <c r="D64" s="162"/>
      <c r="E64" s="45"/>
      <c r="F64" s="45"/>
      <c r="G64" s="46"/>
      <c r="H64" s="51"/>
      <c r="I64" s="45"/>
      <c r="J64" s="72"/>
      <c r="K64" s="54">
        <f t="shared" si="1"/>
        <v>0</v>
      </c>
      <c r="L64" s="66">
        <f t="shared" si="5"/>
        <v>0</v>
      </c>
      <c r="M64" s="69">
        <f t="shared" si="2"/>
        <v>0</v>
      </c>
      <c r="N64" s="57"/>
      <c r="O64" s="72"/>
      <c r="P64" s="54">
        <v>0.5</v>
      </c>
      <c r="Q64" s="66">
        <f t="shared" si="3"/>
        <v>0</v>
      </c>
      <c r="R64" s="69">
        <f t="shared" si="6"/>
        <v>0</v>
      </c>
      <c r="S64" s="3"/>
    </row>
    <row r="65" spans="1:19" ht="18" customHeight="1" x14ac:dyDescent="0.2">
      <c r="A65" s="6">
        <f t="shared" si="4"/>
        <v>43</v>
      </c>
      <c r="B65" s="44"/>
      <c r="C65" s="162"/>
      <c r="D65" s="162"/>
      <c r="E65" s="45"/>
      <c r="F65" s="45"/>
      <c r="G65" s="46"/>
      <c r="H65" s="51"/>
      <c r="I65" s="45"/>
      <c r="J65" s="72"/>
      <c r="K65" s="54">
        <f t="shared" si="1"/>
        <v>0</v>
      </c>
      <c r="L65" s="66">
        <f t="shared" si="5"/>
        <v>0</v>
      </c>
      <c r="M65" s="69">
        <f t="shared" si="2"/>
        <v>0</v>
      </c>
      <c r="N65" s="57"/>
      <c r="O65" s="72"/>
      <c r="P65" s="54">
        <v>0.5</v>
      </c>
      <c r="Q65" s="66">
        <f t="shared" si="3"/>
        <v>0</v>
      </c>
      <c r="R65" s="69">
        <f t="shared" si="6"/>
        <v>0</v>
      </c>
      <c r="S65" s="3"/>
    </row>
    <row r="66" spans="1:19" ht="18" customHeight="1" x14ac:dyDescent="0.2">
      <c r="A66" s="6">
        <f t="shared" si="4"/>
        <v>44</v>
      </c>
      <c r="B66" s="44"/>
      <c r="C66" s="162"/>
      <c r="D66" s="162"/>
      <c r="E66" s="45"/>
      <c r="F66" s="45"/>
      <c r="G66" s="46"/>
      <c r="H66" s="51"/>
      <c r="I66" s="45"/>
      <c r="J66" s="72"/>
      <c r="K66" s="54">
        <f t="shared" si="1"/>
        <v>0</v>
      </c>
      <c r="L66" s="66">
        <f t="shared" si="5"/>
        <v>0</v>
      </c>
      <c r="M66" s="69">
        <f t="shared" si="2"/>
        <v>0</v>
      </c>
      <c r="N66" s="57"/>
      <c r="O66" s="72"/>
      <c r="P66" s="54">
        <v>0.5</v>
      </c>
      <c r="Q66" s="66">
        <f t="shared" si="3"/>
        <v>0</v>
      </c>
      <c r="R66" s="69">
        <f t="shared" si="6"/>
        <v>0</v>
      </c>
      <c r="S66" s="3"/>
    </row>
    <row r="67" spans="1:19" ht="18" customHeight="1" x14ac:dyDescent="0.2">
      <c r="A67" s="6">
        <f t="shared" si="4"/>
        <v>45</v>
      </c>
      <c r="B67" s="44"/>
      <c r="C67" s="162"/>
      <c r="D67" s="162"/>
      <c r="E67" s="45"/>
      <c r="F67" s="45"/>
      <c r="G67" s="46"/>
      <c r="H67" s="51"/>
      <c r="I67" s="45"/>
      <c r="J67" s="72"/>
      <c r="K67" s="54">
        <f t="shared" si="1"/>
        <v>0</v>
      </c>
      <c r="L67" s="66">
        <f t="shared" si="5"/>
        <v>0</v>
      </c>
      <c r="M67" s="69">
        <f t="shared" si="2"/>
        <v>0</v>
      </c>
      <c r="N67" s="57"/>
      <c r="O67" s="72"/>
      <c r="P67" s="54">
        <v>0.5</v>
      </c>
      <c r="Q67" s="66">
        <f t="shared" si="3"/>
        <v>0</v>
      </c>
      <c r="R67" s="69">
        <f t="shared" si="6"/>
        <v>0</v>
      </c>
      <c r="S67" s="3"/>
    </row>
    <row r="68" spans="1:19" ht="18" customHeight="1" x14ac:dyDescent="0.2">
      <c r="A68" s="6">
        <f t="shared" si="4"/>
        <v>46</v>
      </c>
      <c r="B68" s="44"/>
      <c r="C68" s="162"/>
      <c r="D68" s="162"/>
      <c r="E68" s="45"/>
      <c r="F68" s="45"/>
      <c r="G68" s="46"/>
      <c r="H68" s="51"/>
      <c r="I68" s="45"/>
      <c r="J68" s="72"/>
      <c r="K68" s="54">
        <f t="shared" si="1"/>
        <v>0</v>
      </c>
      <c r="L68" s="66">
        <f t="shared" si="5"/>
        <v>0</v>
      </c>
      <c r="M68" s="69">
        <f t="shared" si="2"/>
        <v>0</v>
      </c>
      <c r="N68" s="57"/>
      <c r="O68" s="72"/>
      <c r="P68" s="54">
        <v>0.5</v>
      </c>
      <c r="Q68" s="66">
        <f t="shared" si="3"/>
        <v>0</v>
      </c>
      <c r="R68" s="69">
        <f t="shared" si="6"/>
        <v>0</v>
      </c>
      <c r="S68" s="3"/>
    </row>
    <row r="69" spans="1:19" ht="18" customHeight="1" x14ac:dyDescent="0.2">
      <c r="A69" s="6">
        <f t="shared" si="4"/>
        <v>47</v>
      </c>
      <c r="B69" s="44"/>
      <c r="C69" s="162"/>
      <c r="D69" s="162"/>
      <c r="E69" s="45"/>
      <c r="F69" s="45"/>
      <c r="G69" s="46"/>
      <c r="H69" s="51"/>
      <c r="I69" s="45"/>
      <c r="J69" s="72"/>
      <c r="K69" s="54">
        <f t="shared" si="1"/>
        <v>0</v>
      </c>
      <c r="L69" s="66">
        <f t="shared" si="5"/>
        <v>0</v>
      </c>
      <c r="M69" s="69">
        <f t="shared" si="2"/>
        <v>0</v>
      </c>
      <c r="N69" s="57"/>
      <c r="O69" s="72"/>
      <c r="P69" s="54">
        <v>0.5</v>
      </c>
      <c r="Q69" s="66">
        <f t="shared" si="3"/>
        <v>0</v>
      </c>
      <c r="R69" s="69">
        <f t="shared" si="6"/>
        <v>0</v>
      </c>
      <c r="S69" s="3"/>
    </row>
    <row r="70" spans="1:19" ht="18" customHeight="1" x14ac:dyDescent="0.2">
      <c r="A70" s="6">
        <f t="shared" si="4"/>
        <v>48</v>
      </c>
      <c r="B70" s="44"/>
      <c r="C70" s="162"/>
      <c r="D70" s="162"/>
      <c r="E70" s="45"/>
      <c r="F70" s="45"/>
      <c r="G70" s="46"/>
      <c r="H70" s="51"/>
      <c r="I70" s="45"/>
      <c r="J70" s="72"/>
      <c r="K70" s="54">
        <f t="shared" si="1"/>
        <v>0</v>
      </c>
      <c r="L70" s="66">
        <f t="shared" si="5"/>
        <v>0</v>
      </c>
      <c r="M70" s="69">
        <f t="shared" si="2"/>
        <v>0</v>
      </c>
      <c r="N70" s="57"/>
      <c r="O70" s="72"/>
      <c r="P70" s="54">
        <v>0.5</v>
      </c>
      <c r="Q70" s="66">
        <f t="shared" si="3"/>
        <v>0</v>
      </c>
      <c r="R70" s="69">
        <f t="shared" si="6"/>
        <v>0</v>
      </c>
      <c r="S70" s="3"/>
    </row>
    <row r="71" spans="1:19" ht="18" customHeight="1" x14ac:dyDescent="0.2">
      <c r="A71" s="6">
        <f t="shared" si="4"/>
        <v>49</v>
      </c>
      <c r="B71" s="44"/>
      <c r="C71" s="162"/>
      <c r="D71" s="162"/>
      <c r="E71" s="45"/>
      <c r="F71" s="45"/>
      <c r="G71" s="46"/>
      <c r="H71" s="51"/>
      <c r="I71" s="45"/>
      <c r="J71" s="72"/>
      <c r="K71" s="54">
        <f t="shared" si="1"/>
        <v>0</v>
      </c>
      <c r="L71" s="66">
        <f t="shared" si="5"/>
        <v>0</v>
      </c>
      <c r="M71" s="69">
        <f t="shared" si="2"/>
        <v>0</v>
      </c>
      <c r="N71" s="57"/>
      <c r="O71" s="72"/>
      <c r="P71" s="54">
        <v>0.5</v>
      </c>
      <c r="Q71" s="66">
        <f t="shared" si="3"/>
        <v>0</v>
      </c>
      <c r="R71" s="69">
        <f t="shared" si="6"/>
        <v>0</v>
      </c>
      <c r="S71" s="3"/>
    </row>
    <row r="72" spans="1:19" ht="18" customHeight="1" thickBot="1" x14ac:dyDescent="0.25">
      <c r="A72" s="6">
        <f t="shared" si="4"/>
        <v>50</v>
      </c>
      <c r="B72" s="47"/>
      <c r="C72" s="163"/>
      <c r="D72" s="163"/>
      <c r="E72" s="48"/>
      <c r="F72" s="48"/>
      <c r="G72" s="49"/>
      <c r="H72" s="52"/>
      <c r="I72" s="48"/>
      <c r="J72" s="73"/>
      <c r="K72" s="55">
        <f t="shared" si="1"/>
        <v>0</v>
      </c>
      <c r="L72" s="67">
        <f t="shared" si="5"/>
        <v>0</v>
      </c>
      <c r="M72" s="70">
        <f t="shared" si="2"/>
        <v>0</v>
      </c>
      <c r="N72" s="58"/>
      <c r="O72" s="73"/>
      <c r="P72" s="55">
        <v>0.5</v>
      </c>
      <c r="Q72" s="67">
        <f t="shared" si="3"/>
        <v>0</v>
      </c>
      <c r="R72" s="70">
        <f t="shared" si="6"/>
        <v>0</v>
      </c>
      <c r="S72" s="3"/>
    </row>
    <row r="73" spans="1:19" ht="15.75" x14ac:dyDescent="0.25">
      <c r="A73" s="3"/>
      <c r="B73" s="3"/>
      <c r="C73" s="3"/>
      <c r="D73" s="3"/>
      <c r="E73" s="3"/>
      <c r="F73" s="3"/>
      <c r="G73" s="3"/>
      <c r="H73" s="3"/>
      <c r="I73" s="3"/>
      <c r="J73" s="7"/>
      <c r="K73" s="7"/>
      <c r="L73" s="7"/>
      <c r="M73" s="7"/>
      <c r="N73" s="7"/>
      <c r="O73" s="7"/>
      <c r="P73" s="7"/>
      <c r="Q73" s="7"/>
      <c r="R73" s="7"/>
      <c r="S73" s="3"/>
    </row>
    <row r="74" spans="1:19" ht="16.5" thickBot="1" x14ac:dyDescent="0.3">
      <c r="A74" s="3"/>
      <c r="B74" s="3"/>
      <c r="C74" s="3"/>
      <c r="D74" s="3"/>
      <c r="E74" s="3"/>
      <c r="F74" s="3"/>
      <c r="G74" s="3"/>
      <c r="H74" s="3"/>
      <c r="I74" s="3"/>
      <c r="J74" s="7"/>
      <c r="K74" s="7"/>
      <c r="L74" s="7"/>
      <c r="M74" s="7"/>
      <c r="N74" s="7"/>
      <c r="O74" s="7"/>
      <c r="P74" s="7"/>
      <c r="Q74" s="7"/>
      <c r="R74" s="7"/>
      <c r="S74" s="3"/>
    </row>
    <row r="75" spans="1:19" ht="23.25" x14ac:dyDescent="0.35">
      <c r="A75" s="3"/>
      <c r="B75" s="86" t="s">
        <v>42</v>
      </c>
      <c r="C75" s="164"/>
      <c r="D75" s="164"/>
      <c r="E75" s="9"/>
      <c r="F75" s="9"/>
      <c r="G75" s="82"/>
      <c r="H75" s="3"/>
      <c r="I75" s="3"/>
      <c r="J75" s="7"/>
      <c r="K75" s="80"/>
      <c r="L75" s="79" t="s">
        <v>41</v>
      </c>
      <c r="M75" s="74"/>
      <c r="N75" s="74"/>
      <c r="O75" s="74"/>
      <c r="P75" s="74"/>
      <c r="Q75" s="74"/>
      <c r="R75" s="75"/>
      <c r="S75" s="3"/>
    </row>
    <row r="76" spans="1:19" ht="15.75" x14ac:dyDescent="0.25">
      <c r="A76" s="3"/>
      <c r="B76" s="76" t="s">
        <v>13</v>
      </c>
      <c r="C76" s="165"/>
      <c r="D76" s="165"/>
      <c r="E76" s="11"/>
      <c r="F76" s="11"/>
      <c r="G76" s="82"/>
      <c r="H76" s="3"/>
      <c r="I76" s="3"/>
      <c r="J76" s="7"/>
      <c r="K76" s="81"/>
      <c r="L76" s="11"/>
      <c r="M76" s="11"/>
      <c r="N76" s="11"/>
      <c r="O76" s="11"/>
      <c r="P76" s="11"/>
      <c r="Q76" s="11"/>
      <c r="R76" s="12"/>
      <c r="S76" s="3"/>
    </row>
    <row r="77" spans="1:19" ht="18.75" x14ac:dyDescent="0.25">
      <c r="A77" s="3"/>
      <c r="B77" s="13" t="s">
        <v>50</v>
      </c>
      <c r="C77" s="166"/>
      <c r="D77" s="166"/>
      <c r="E77" s="11"/>
      <c r="F77" s="11"/>
      <c r="G77" s="82"/>
      <c r="H77" s="3"/>
      <c r="I77" s="3"/>
      <c r="J77" s="7"/>
      <c r="K77" s="81"/>
      <c r="L77" s="20" t="s">
        <v>43</v>
      </c>
      <c r="M77" s="77">
        <f>SUM(M23:M72)</f>
        <v>0</v>
      </c>
      <c r="N77" s="11"/>
      <c r="O77" s="11"/>
      <c r="P77" s="11"/>
      <c r="Q77" s="20" t="s">
        <v>44</v>
      </c>
      <c r="R77" s="78">
        <f>SUM(R23:R72)</f>
        <v>0</v>
      </c>
      <c r="S77" s="3"/>
    </row>
    <row r="78" spans="1:19" ht="15.75" x14ac:dyDescent="0.25">
      <c r="A78" s="3"/>
      <c r="B78" s="13" t="s">
        <v>14</v>
      </c>
      <c r="C78" s="166"/>
      <c r="D78" s="166"/>
      <c r="E78" s="11"/>
      <c r="F78" s="11"/>
      <c r="G78" s="82"/>
      <c r="H78" s="3"/>
      <c r="I78" s="3"/>
      <c r="J78" s="7"/>
      <c r="K78" s="81"/>
      <c r="L78" s="11"/>
      <c r="M78" s="11"/>
      <c r="N78" s="11"/>
      <c r="O78" s="11"/>
      <c r="P78" s="11"/>
      <c r="Q78" s="11"/>
      <c r="R78" s="15"/>
      <c r="S78" s="3"/>
    </row>
    <row r="79" spans="1:19" ht="18" x14ac:dyDescent="0.25">
      <c r="A79" s="3"/>
      <c r="B79" s="76" t="s">
        <v>15</v>
      </c>
      <c r="C79" s="165"/>
      <c r="D79" s="165"/>
      <c r="E79" s="11"/>
      <c r="F79" s="11"/>
      <c r="G79" s="82"/>
      <c r="H79" s="3"/>
      <c r="I79" s="3"/>
      <c r="J79" s="7"/>
      <c r="K79" s="81"/>
      <c r="L79" s="14"/>
      <c r="M79" s="14"/>
      <c r="N79" s="14"/>
      <c r="O79" s="14"/>
      <c r="P79" s="29"/>
      <c r="Q79" s="20" t="s">
        <v>46</v>
      </c>
      <c r="R79" s="78">
        <f>R77+M77</f>
        <v>0</v>
      </c>
      <c r="S79" s="3"/>
    </row>
    <row r="80" spans="1:19" ht="18.75" x14ac:dyDescent="0.25">
      <c r="A80" s="3"/>
      <c r="B80" s="13" t="s">
        <v>49</v>
      </c>
      <c r="C80" s="166"/>
      <c r="D80" s="166"/>
      <c r="E80" s="11"/>
      <c r="F80" s="11"/>
      <c r="G80" s="82"/>
      <c r="H80" s="3"/>
      <c r="I80" s="3"/>
      <c r="J80" s="7"/>
      <c r="K80" s="81"/>
      <c r="L80" s="14"/>
      <c r="M80" s="14"/>
      <c r="N80" s="14"/>
      <c r="O80" s="14"/>
      <c r="P80" s="29"/>
      <c r="Q80" s="20" t="s">
        <v>47</v>
      </c>
      <c r="R80" s="78">
        <f>R79/12</f>
        <v>0</v>
      </c>
      <c r="S80" s="3"/>
    </row>
    <row r="81" spans="1:19" ht="18.75" x14ac:dyDescent="0.3">
      <c r="A81" s="3"/>
      <c r="B81" s="13" t="s">
        <v>16</v>
      </c>
      <c r="C81" s="166"/>
      <c r="D81" s="166"/>
      <c r="E81" s="11"/>
      <c r="F81" s="11"/>
      <c r="G81" s="82"/>
      <c r="H81" s="3"/>
      <c r="I81" s="3"/>
      <c r="J81" s="7"/>
      <c r="K81" s="81"/>
      <c r="L81" s="14"/>
      <c r="M81" s="14"/>
      <c r="N81" s="14"/>
      <c r="O81" s="14"/>
      <c r="P81" s="14"/>
      <c r="Q81" s="91" t="s">
        <v>45</v>
      </c>
      <c r="R81" s="15"/>
      <c r="S81" s="3"/>
    </row>
    <row r="82" spans="1:19" ht="19.5" thickBot="1" x14ac:dyDescent="0.3">
      <c r="A82" s="3"/>
      <c r="B82" s="28" t="s">
        <v>48</v>
      </c>
      <c r="C82" s="167"/>
      <c r="D82" s="167"/>
      <c r="E82" s="26"/>
      <c r="F82" s="26"/>
      <c r="G82" s="82"/>
      <c r="H82" s="3"/>
      <c r="I82" s="3"/>
      <c r="J82" s="7"/>
      <c r="K82" s="7"/>
      <c r="L82" s="92"/>
      <c r="M82" s="25"/>
      <c r="N82" s="25"/>
      <c r="O82" s="25"/>
      <c r="P82" s="25"/>
      <c r="Q82" s="25"/>
      <c r="R82" s="30"/>
      <c r="S82" s="3"/>
    </row>
    <row r="83" spans="1:19" ht="15.75" x14ac:dyDescent="0.25">
      <c r="A83" s="3"/>
      <c r="B83" s="3"/>
      <c r="C83" s="3"/>
      <c r="D83" s="3"/>
      <c r="E83" s="3"/>
      <c r="F83" s="3"/>
      <c r="G83" s="3"/>
      <c r="H83" s="3"/>
      <c r="I83" s="3"/>
      <c r="J83" s="7"/>
      <c r="K83" s="7"/>
      <c r="L83" s="7"/>
      <c r="M83" s="7"/>
      <c r="N83" s="7"/>
      <c r="O83" s="7"/>
      <c r="P83" s="7"/>
      <c r="Q83" s="7"/>
      <c r="R83" s="7"/>
      <c r="S83" s="3"/>
    </row>
    <row r="84" spans="1:19" ht="15.75" x14ac:dyDescent="0.25">
      <c r="A84" s="3"/>
      <c r="B84" s="3"/>
      <c r="C84" s="3"/>
      <c r="D84" s="3"/>
      <c r="E84" s="3"/>
      <c r="F84" s="3"/>
      <c r="G84" s="3"/>
      <c r="H84" s="3"/>
      <c r="I84" s="3"/>
      <c r="J84" s="7"/>
      <c r="K84" s="7"/>
      <c r="L84" s="7"/>
      <c r="M84" s="7"/>
      <c r="N84" s="7"/>
      <c r="O84" s="7"/>
      <c r="P84" s="7"/>
      <c r="Q84" s="7"/>
      <c r="R84" s="7"/>
      <c r="S84" s="3"/>
    </row>
    <row r="85" spans="1:19" ht="15.75" x14ac:dyDescent="0.25">
      <c r="J85"/>
      <c r="K85"/>
      <c r="L85"/>
      <c r="M85"/>
      <c r="N85"/>
      <c r="O85"/>
      <c r="P85"/>
      <c r="Q85"/>
      <c r="R85"/>
    </row>
    <row r="86" spans="1:19" ht="15.75" x14ac:dyDescent="0.25">
      <c r="J86"/>
      <c r="K86"/>
      <c r="L86"/>
      <c r="M86"/>
      <c r="N86"/>
      <c r="O86"/>
      <c r="P86"/>
      <c r="Q86"/>
      <c r="R86"/>
    </row>
    <row r="87" spans="1:19" ht="15.75" x14ac:dyDescent="0.25">
      <c r="J87"/>
      <c r="K87"/>
      <c r="L87"/>
      <c r="M87"/>
      <c r="N87"/>
      <c r="O87"/>
      <c r="P87"/>
      <c r="Q87"/>
      <c r="R87"/>
    </row>
  </sheetData>
  <sheetProtection algorithmName="SHA-512" hashValue="eak11Rw2/K/tJTCBLkc/5shGK+yNT/0zIKcfqHNsGAfD7G8ffwRJ0e5BdU/sbmdAH/qUys/i2XgoDIWBZBRiXw==" saltValue="QG7FonUrVSrbzAYvEyRFCg==" spinCount="100000" sheet="1" selectLockedCells="1"/>
  <mergeCells count="1">
    <mergeCell ref="P1:S2"/>
  </mergeCells>
  <dataValidations count="3">
    <dataValidation type="list" allowBlank="1" showInputMessage="1" showErrorMessage="1" sqref="E23:E72" xr:uid="{DFD57387-646A-4EA4-ADA9-2D1F5E639A34}">
      <formula1>"Hot-Mix, Chip Seal, Hot-Mix and Chip Seal"</formula1>
    </dataValidation>
    <dataValidation type="list" allowBlank="1" showInputMessage="1" showErrorMessage="1" sqref="F23:F72" xr:uid="{D35747ED-E48E-47D8-93CE-08E1C4BCC229}">
      <formula1>"Asphalt-Rubber/Field Blend, Terminal Blend"</formula1>
    </dataValidation>
    <dataValidation type="list" allowBlank="1" showInputMessage="1" showErrorMessage="1" sqref="I23:I72" xr:uid="{23E89007-9FFA-4E74-924B-70162C19E4A2}">
      <formula1>"RAC-1, RAC-2, RAC-3"</formula1>
    </dataValidation>
  </dataValidations>
  <printOptions horizontalCentered="1"/>
  <pageMargins left="0.45" right="0.45" top="0.75" bottom="0.65" header="0.3" footer="0.3"/>
  <pageSetup paperSize="5" scale="39" fitToHeight="0" orientation="landscape"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2517D-6776-45E3-85DE-5D30281CBA56}">
  <sheetPr>
    <tabColor theme="5" tint="0.79998168889431442"/>
    <pageSetUpPr fitToPage="1"/>
  </sheetPr>
  <dimension ref="A1:S87"/>
  <sheetViews>
    <sheetView showGridLines="0" topLeftCell="C1" zoomScaleNormal="100" workbookViewId="0">
      <selection activeCell="C6" sqref="C6"/>
    </sheetView>
  </sheetViews>
  <sheetFormatPr defaultRowHeight="15" x14ac:dyDescent="0.2"/>
  <cols>
    <col min="1" max="1" width="5.7109375" style="1" customWidth="1"/>
    <col min="2" max="2" width="90.7109375" style="1" customWidth="1"/>
    <col min="3" max="4" width="31.7109375" style="1" customWidth="1"/>
    <col min="5" max="5" width="24.7109375" style="1" customWidth="1"/>
    <col min="6" max="6" width="30.7109375" style="1" customWidth="1"/>
    <col min="7" max="8" width="19.7109375" style="1" customWidth="1"/>
    <col min="9" max="18" width="22.7109375" style="1" customWidth="1"/>
    <col min="19" max="19" width="5.7109375" style="1" customWidth="1"/>
    <col min="20" max="16384" width="9.140625" style="1"/>
  </cols>
  <sheetData>
    <row r="1" spans="1:19" ht="45.95" customHeight="1" x14ac:dyDescent="0.6">
      <c r="A1" s="2"/>
      <c r="B1" s="184" t="s">
        <v>112</v>
      </c>
      <c r="C1" s="155"/>
      <c r="D1" s="155"/>
      <c r="E1" s="3"/>
      <c r="F1" s="3"/>
      <c r="G1" s="4"/>
      <c r="H1" s="3"/>
      <c r="I1" s="5"/>
      <c r="J1" s="154" t="s">
        <v>23</v>
      </c>
      <c r="K1" s="3"/>
      <c r="L1" s="3"/>
      <c r="M1" s="3"/>
      <c r="N1" s="3"/>
      <c r="O1" s="3"/>
      <c r="P1" s="185" t="s">
        <v>113</v>
      </c>
      <c r="Q1" s="185"/>
      <c r="R1" s="185"/>
      <c r="S1" s="185"/>
    </row>
    <row r="2" spans="1:19" ht="45.95" customHeight="1" x14ac:dyDescent="0.2">
      <c r="A2" s="3"/>
      <c r="B2" s="3"/>
      <c r="C2" s="3"/>
      <c r="D2" s="3"/>
      <c r="E2" s="3"/>
      <c r="F2" s="3"/>
      <c r="G2" s="3"/>
      <c r="H2" s="3"/>
      <c r="I2" s="3"/>
      <c r="J2" s="154"/>
      <c r="K2" s="3"/>
      <c r="L2" s="3"/>
      <c r="M2" s="3"/>
      <c r="N2" s="3"/>
      <c r="O2" s="3"/>
      <c r="P2" s="185"/>
      <c r="Q2" s="185"/>
      <c r="R2" s="185"/>
      <c r="S2" s="185"/>
    </row>
    <row r="3" spans="1:19" ht="33.950000000000003" customHeight="1" x14ac:dyDescent="0.2">
      <c r="A3" s="3"/>
      <c r="B3" s="3"/>
      <c r="C3" s="3"/>
      <c r="D3" s="3"/>
      <c r="E3" s="3"/>
      <c r="F3" s="3"/>
      <c r="G3" s="3"/>
      <c r="H3" s="3"/>
      <c r="I3" s="3"/>
      <c r="J3" s="153"/>
      <c r="K3" s="3"/>
      <c r="L3" s="3"/>
      <c r="M3" s="3"/>
      <c r="N3" s="3"/>
      <c r="O3" s="3"/>
      <c r="P3" s="3"/>
      <c r="Q3" s="3"/>
      <c r="R3" s="3"/>
      <c r="S3" s="3"/>
    </row>
    <row r="4" spans="1:19" ht="15" customHeight="1" x14ac:dyDescent="0.35">
      <c r="A4" s="3"/>
      <c r="B4" s="3"/>
      <c r="C4" s="3"/>
      <c r="D4" s="3"/>
      <c r="E4" s="3"/>
      <c r="F4" s="3"/>
      <c r="G4" s="3"/>
      <c r="H4" s="3"/>
      <c r="I4" s="3"/>
      <c r="J4" s="3"/>
      <c r="K4" s="93"/>
      <c r="L4" s="93"/>
      <c r="M4" s="103"/>
      <c r="N4" s="3"/>
      <c r="O4" s="3"/>
      <c r="P4" s="3"/>
      <c r="Q4" s="3"/>
      <c r="R4" s="3"/>
      <c r="S4" s="3"/>
    </row>
    <row r="5" spans="1:19" ht="15.75" customHeight="1" x14ac:dyDescent="0.35">
      <c r="A5" s="112" t="s">
        <v>56</v>
      </c>
      <c r="B5" s="3"/>
      <c r="C5" s="3"/>
      <c r="D5" s="3"/>
      <c r="E5" s="3"/>
      <c r="F5" s="3"/>
      <c r="G5" s="3"/>
      <c r="H5" s="3"/>
      <c r="I5" s="3"/>
      <c r="J5" s="3"/>
      <c r="K5" s="93"/>
      <c r="L5" s="93"/>
      <c r="M5" s="103"/>
      <c r="N5" s="3"/>
      <c r="O5" s="3"/>
      <c r="P5" s="3"/>
      <c r="Q5" s="3"/>
      <c r="R5" s="3"/>
      <c r="S5" s="3"/>
    </row>
    <row r="6" spans="1:19" ht="23.25" customHeight="1" x14ac:dyDescent="0.2">
      <c r="A6" s="114" t="s">
        <v>57</v>
      </c>
      <c r="B6" s="115"/>
      <c r="C6" s="108"/>
      <c r="D6" s="108"/>
      <c r="E6" s="3"/>
      <c r="F6" s="3"/>
      <c r="G6" s="3"/>
      <c r="H6" s="3"/>
      <c r="I6" s="3"/>
      <c r="J6" s="3"/>
      <c r="K6" s="94"/>
      <c r="L6" s="100"/>
      <c r="M6" s="109"/>
      <c r="N6" s="3"/>
      <c r="O6" s="3"/>
      <c r="P6" s="3"/>
      <c r="Q6" s="3"/>
      <c r="R6" s="3"/>
      <c r="S6" s="3"/>
    </row>
    <row r="7" spans="1:19" ht="15.75" customHeight="1" thickBot="1" x14ac:dyDescent="0.25">
      <c r="A7" s="111" t="s">
        <v>55</v>
      </c>
      <c r="B7" s="110"/>
      <c r="C7" s="110"/>
      <c r="D7" s="110"/>
      <c r="E7" s="3"/>
      <c r="F7" s="3"/>
      <c r="G7" s="3"/>
      <c r="H7" s="3"/>
      <c r="I7" s="3"/>
      <c r="J7" s="3"/>
      <c r="K7" s="94"/>
      <c r="L7" s="100"/>
      <c r="M7" s="102"/>
      <c r="N7" s="101"/>
      <c r="O7" s="101"/>
      <c r="P7" s="101"/>
      <c r="Q7" s="101"/>
      <c r="R7" s="101"/>
      <c r="S7" s="3"/>
    </row>
    <row r="8" spans="1:19" ht="23.25" customHeight="1" x14ac:dyDescent="0.35">
      <c r="A8" s="114" t="s">
        <v>66</v>
      </c>
      <c r="B8" s="115"/>
      <c r="C8" s="108"/>
      <c r="D8" s="108"/>
      <c r="E8" s="3"/>
      <c r="F8" s="3"/>
      <c r="G8" s="7"/>
      <c r="H8" s="7"/>
      <c r="I8" s="3"/>
      <c r="J8" s="3"/>
      <c r="K8" s="3"/>
      <c r="L8" s="8"/>
      <c r="M8" s="95" t="s">
        <v>24</v>
      </c>
      <c r="N8" s="9"/>
      <c r="O8" s="9"/>
      <c r="P8" s="9"/>
      <c r="Q8" s="9"/>
      <c r="R8" s="10"/>
      <c r="S8" s="3"/>
    </row>
    <row r="9" spans="1:19" ht="16.5" thickBot="1" x14ac:dyDescent="0.3">
      <c r="A9" s="3"/>
      <c r="B9" s="3"/>
      <c r="C9" s="3"/>
      <c r="D9" s="3"/>
      <c r="E9" s="3"/>
      <c r="F9" s="3"/>
      <c r="G9" s="7"/>
      <c r="H9" s="7"/>
      <c r="I9" s="3"/>
      <c r="J9" s="3"/>
      <c r="K9" s="3"/>
      <c r="L9" s="8"/>
      <c r="M9" s="96" t="s">
        <v>30</v>
      </c>
      <c r="N9" s="11"/>
      <c r="O9" s="11"/>
      <c r="P9" s="11"/>
      <c r="Q9" s="11"/>
      <c r="R9" s="12"/>
      <c r="S9" s="3"/>
    </row>
    <row r="10" spans="1:19" ht="23.25" x14ac:dyDescent="0.35">
      <c r="A10" s="3"/>
      <c r="B10" s="90" t="s">
        <v>1</v>
      </c>
      <c r="C10" s="156"/>
      <c r="D10" s="156"/>
      <c r="E10" s="34"/>
      <c r="F10" s="35"/>
      <c r="G10" s="7"/>
      <c r="H10" s="59" t="s">
        <v>52</v>
      </c>
      <c r="I10" s="9"/>
      <c r="J10" s="9"/>
      <c r="K10" s="10"/>
      <c r="L10" s="8"/>
      <c r="M10" s="11"/>
      <c r="N10" s="20"/>
      <c r="O10" s="99"/>
      <c r="P10" s="11"/>
      <c r="Q10" s="11"/>
      <c r="R10" s="15"/>
      <c r="S10" s="3"/>
    </row>
    <row r="11" spans="1:19" ht="20.100000000000001" customHeight="1" x14ac:dyDescent="0.25">
      <c r="A11" s="3"/>
      <c r="B11" s="105" t="s">
        <v>65</v>
      </c>
      <c r="C11" s="157"/>
      <c r="D11" s="157"/>
      <c r="E11" s="36"/>
      <c r="F11" s="37"/>
      <c r="G11" s="7"/>
      <c r="H11" s="84"/>
      <c r="I11" s="11"/>
      <c r="J11" s="11"/>
      <c r="K11" s="12"/>
      <c r="L11" s="8"/>
      <c r="M11" s="11"/>
      <c r="N11" s="20" t="s">
        <v>0</v>
      </c>
      <c r="O11" s="116">
        <v>1</v>
      </c>
      <c r="P11" s="11"/>
      <c r="Q11" s="11"/>
      <c r="R11" s="15"/>
      <c r="S11" s="3"/>
    </row>
    <row r="12" spans="1:19" ht="17.100000000000001" customHeight="1" x14ac:dyDescent="0.25">
      <c r="A12" s="3"/>
      <c r="B12" s="105" t="s">
        <v>51</v>
      </c>
      <c r="C12" s="157"/>
      <c r="D12" s="157"/>
      <c r="E12" s="36"/>
      <c r="F12" s="37"/>
      <c r="G12" s="7"/>
      <c r="H12" s="89">
        <f>R79</f>
        <v>329010</v>
      </c>
      <c r="I12" s="98" t="s">
        <v>54</v>
      </c>
      <c r="J12" s="97"/>
      <c r="K12" s="12"/>
      <c r="L12" s="8"/>
      <c r="M12" s="11"/>
      <c r="N12" s="87" t="s">
        <v>2</v>
      </c>
      <c r="O12" s="11"/>
      <c r="P12" s="11"/>
      <c r="Q12" s="11"/>
      <c r="R12" s="15"/>
      <c r="S12" s="3"/>
    </row>
    <row r="13" spans="1:19" ht="20.100000000000001" customHeight="1" x14ac:dyDescent="0.25">
      <c r="A13" s="3"/>
      <c r="B13" s="105" t="s">
        <v>107</v>
      </c>
      <c r="C13" s="157"/>
      <c r="D13" s="157"/>
      <c r="E13" s="36"/>
      <c r="F13" s="37"/>
      <c r="G13" s="7"/>
      <c r="H13" s="88"/>
      <c r="I13" s="85"/>
      <c r="J13" s="11"/>
      <c r="K13" s="12"/>
      <c r="L13" s="8"/>
      <c r="M13" s="11"/>
      <c r="N13" s="20" t="s">
        <v>3</v>
      </c>
      <c r="O13" s="117">
        <v>45717</v>
      </c>
      <c r="P13" s="21" t="s">
        <v>4</v>
      </c>
      <c r="Q13" s="117">
        <v>46478</v>
      </c>
      <c r="R13" s="15"/>
      <c r="S13" s="3"/>
    </row>
    <row r="14" spans="1:19" ht="17.100000000000001" customHeight="1" x14ac:dyDescent="0.25">
      <c r="A14" s="3"/>
      <c r="B14" s="31" t="s">
        <v>108</v>
      </c>
      <c r="C14" s="158"/>
      <c r="D14" s="158"/>
      <c r="E14" s="38"/>
      <c r="F14" s="39"/>
      <c r="G14" s="7"/>
      <c r="H14" s="89">
        <f>R80</f>
        <v>27417.5</v>
      </c>
      <c r="I14" s="98" t="s">
        <v>53</v>
      </c>
      <c r="J14" s="97"/>
      <c r="K14" s="12"/>
      <c r="L14" s="8"/>
      <c r="M14" s="11"/>
      <c r="N14" s="87" t="s">
        <v>5</v>
      </c>
      <c r="O14" s="11"/>
      <c r="P14" s="22"/>
      <c r="Q14" s="11"/>
      <c r="R14" s="23"/>
      <c r="S14" s="3"/>
    </row>
    <row r="15" spans="1:19" ht="17.100000000000001" customHeight="1" x14ac:dyDescent="0.25">
      <c r="A15" s="3"/>
      <c r="B15" s="31" t="s">
        <v>109</v>
      </c>
      <c r="C15" s="158"/>
      <c r="D15" s="158"/>
      <c r="E15" s="16"/>
      <c r="F15" s="17"/>
      <c r="G15" s="7"/>
      <c r="H15" s="84"/>
      <c r="I15" s="85"/>
      <c r="J15" s="11"/>
      <c r="K15" s="12"/>
      <c r="L15" s="8"/>
      <c r="M15" s="11"/>
      <c r="N15" s="11"/>
      <c r="O15" s="11"/>
      <c r="P15" s="11"/>
      <c r="Q15" s="22" t="s">
        <v>31</v>
      </c>
      <c r="R15" s="63">
        <f>SUM(L23:L72)</f>
        <v>45400</v>
      </c>
      <c r="S15" s="3"/>
    </row>
    <row r="16" spans="1:19" ht="17.100000000000001" customHeight="1" thickBot="1" x14ac:dyDescent="0.3">
      <c r="A16" s="3"/>
      <c r="B16" s="31" t="s">
        <v>25</v>
      </c>
      <c r="C16" s="158"/>
      <c r="D16" s="158"/>
      <c r="E16" s="16"/>
      <c r="F16" s="17"/>
      <c r="G16" s="7"/>
      <c r="H16" s="152" t="s">
        <v>64</v>
      </c>
      <c r="I16" s="151"/>
      <c r="J16" s="26"/>
      <c r="K16" s="27"/>
      <c r="L16" s="8"/>
      <c r="M16" s="11"/>
      <c r="N16" s="11"/>
      <c r="O16" s="11"/>
      <c r="P16" s="11"/>
      <c r="Q16" s="22" t="s">
        <v>32</v>
      </c>
      <c r="R16" s="63">
        <f>SUM(Q23:Q72)</f>
        <v>73000</v>
      </c>
      <c r="S16" s="3"/>
    </row>
    <row r="17" spans="1:19" ht="17.100000000000001" customHeight="1" x14ac:dyDescent="0.25">
      <c r="A17" s="3"/>
      <c r="B17" s="104" t="s">
        <v>28</v>
      </c>
      <c r="C17" s="159"/>
      <c r="D17" s="159"/>
      <c r="E17" s="16"/>
      <c r="F17" s="17"/>
      <c r="G17" s="7"/>
      <c r="H17" s="83"/>
      <c r="I17" s="106"/>
      <c r="J17" s="107"/>
      <c r="K17" s="3"/>
      <c r="L17" s="8"/>
      <c r="M17" s="11"/>
      <c r="N17" s="11"/>
      <c r="O17" s="11"/>
      <c r="P17" s="11"/>
      <c r="Q17" s="22"/>
      <c r="R17" s="24"/>
      <c r="S17" s="3"/>
    </row>
    <row r="18" spans="1:19" ht="23.25" x14ac:dyDescent="0.35">
      <c r="A18" s="3"/>
      <c r="B18" s="31" t="s">
        <v>26</v>
      </c>
      <c r="C18" s="158"/>
      <c r="D18" s="158"/>
      <c r="E18" s="16"/>
      <c r="F18" s="17"/>
      <c r="G18" s="7"/>
      <c r="H18" s="83"/>
      <c r="I18" s="83"/>
      <c r="J18" s="3"/>
      <c r="K18" s="3"/>
      <c r="L18" s="8"/>
      <c r="M18" s="11"/>
      <c r="N18" s="32"/>
      <c r="O18" s="32"/>
      <c r="P18" s="32"/>
      <c r="Q18" s="33" t="s">
        <v>6</v>
      </c>
      <c r="R18" s="64">
        <f>R15+R16</f>
        <v>118400</v>
      </c>
      <c r="S18" s="3"/>
    </row>
    <row r="19" spans="1:19" ht="17.100000000000001" customHeight="1" thickBot="1" x14ac:dyDescent="0.3">
      <c r="A19" s="3"/>
      <c r="B19" s="40" t="s">
        <v>27</v>
      </c>
      <c r="C19" s="160"/>
      <c r="D19" s="160"/>
      <c r="E19" s="18"/>
      <c r="F19" s="19"/>
      <c r="G19" s="7"/>
      <c r="H19" s="83"/>
      <c r="I19" s="83"/>
      <c r="J19" s="3"/>
      <c r="K19" s="3"/>
      <c r="L19" s="8"/>
      <c r="M19" s="25"/>
      <c r="N19" s="25"/>
      <c r="O19" s="25"/>
      <c r="P19" s="26"/>
      <c r="Q19" s="62" t="s">
        <v>7</v>
      </c>
      <c r="R19" s="27"/>
      <c r="S19" s="3"/>
    </row>
    <row r="20" spans="1:19" ht="15.75" x14ac:dyDescent="0.25">
      <c r="A20" s="3"/>
      <c r="B20" s="7"/>
      <c r="C20" s="7"/>
      <c r="D20" s="7"/>
      <c r="E20" s="7"/>
      <c r="F20" s="7"/>
      <c r="G20" s="7"/>
      <c r="H20" s="7"/>
      <c r="I20" s="3"/>
      <c r="J20" s="3"/>
      <c r="K20" s="3"/>
      <c r="L20" s="3"/>
      <c r="M20" s="7"/>
      <c r="N20" s="7"/>
      <c r="O20" s="7"/>
      <c r="P20" s="7"/>
      <c r="Q20" s="7"/>
      <c r="R20" s="7"/>
      <c r="S20" s="3"/>
    </row>
    <row r="21" spans="1:19" ht="15.75" thickBot="1" x14ac:dyDescent="0.25">
      <c r="A21" s="3"/>
      <c r="B21" s="3"/>
      <c r="C21" s="3"/>
      <c r="D21" s="3"/>
      <c r="E21" s="3"/>
      <c r="F21" s="3"/>
      <c r="G21" s="3"/>
      <c r="H21" s="3"/>
      <c r="I21" s="3"/>
      <c r="J21" s="3"/>
      <c r="K21" s="3"/>
      <c r="L21" s="3"/>
      <c r="M21" s="3"/>
      <c r="N21" s="3"/>
      <c r="O21" s="3"/>
      <c r="P21" s="3"/>
      <c r="Q21" s="3"/>
      <c r="R21" s="3"/>
      <c r="S21" s="3"/>
    </row>
    <row r="22" spans="1:19" ht="162" customHeight="1" thickBot="1" x14ac:dyDescent="0.25">
      <c r="A22" s="3"/>
      <c r="B22" s="168" t="s">
        <v>70</v>
      </c>
      <c r="C22" s="169" t="s">
        <v>68</v>
      </c>
      <c r="D22" s="169" t="s">
        <v>67</v>
      </c>
      <c r="E22" s="170" t="s">
        <v>8</v>
      </c>
      <c r="F22" s="170" t="s">
        <v>9</v>
      </c>
      <c r="G22" s="171" t="s">
        <v>10</v>
      </c>
      <c r="H22" s="172" t="s">
        <v>11</v>
      </c>
      <c r="I22" s="169" t="s">
        <v>33</v>
      </c>
      <c r="J22" s="173" t="s">
        <v>34</v>
      </c>
      <c r="K22" s="170" t="s">
        <v>36</v>
      </c>
      <c r="L22" s="173" t="s">
        <v>37</v>
      </c>
      <c r="M22" s="174" t="s">
        <v>38</v>
      </c>
      <c r="N22" s="169" t="s">
        <v>39</v>
      </c>
      <c r="O22" s="170" t="s">
        <v>35</v>
      </c>
      <c r="P22" s="170" t="s">
        <v>40</v>
      </c>
      <c r="Q22" s="170" t="s">
        <v>12</v>
      </c>
      <c r="R22" s="175" t="s">
        <v>29</v>
      </c>
      <c r="S22" s="3"/>
    </row>
    <row r="23" spans="1:19" ht="18" customHeight="1" x14ac:dyDescent="0.2">
      <c r="A23" s="6">
        <v>1</v>
      </c>
      <c r="B23" s="130" t="s">
        <v>73</v>
      </c>
      <c r="C23" s="177" t="s">
        <v>71</v>
      </c>
      <c r="D23" s="177" t="s">
        <v>72</v>
      </c>
      <c r="E23" s="131" t="s">
        <v>17</v>
      </c>
      <c r="F23" s="131" t="s">
        <v>18</v>
      </c>
      <c r="G23" s="144">
        <v>0.18</v>
      </c>
      <c r="H23" s="145">
        <v>7.0000000000000007E-2</v>
      </c>
      <c r="I23" s="143" t="s">
        <v>19</v>
      </c>
      <c r="J23" s="137">
        <v>2000</v>
      </c>
      <c r="K23" s="53">
        <f t="shared" ref="K23:K28" si="0">IF($I23="RAC-1",10,IF($I23="RAC-2",7,IF($I23="RAC-3",4,0)))</f>
        <v>4</v>
      </c>
      <c r="L23" s="65">
        <f t="shared" ref="L23:L28" si="1">J23*K23</f>
        <v>8000</v>
      </c>
      <c r="M23" s="68">
        <f t="shared" ref="M23:M28" si="2">G23*H23*J23*2000</f>
        <v>50400</v>
      </c>
      <c r="N23" s="148">
        <v>0.5</v>
      </c>
      <c r="O23" s="140">
        <v>40000</v>
      </c>
      <c r="P23" s="53">
        <v>0.5</v>
      </c>
      <c r="Q23" s="65">
        <f>O23*P23</f>
        <v>20000</v>
      </c>
      <c r="R23" s="68">
        <f t="shared" ref="R23:R72" si="3">G23*N23*O23*8</f>
        <v>28800</v>
      </c>
      <c r="S23" s="3"/>
    </row>
    <row r="24" spans="1:19" ht="18" customHeight="1" x14ac:dyDescent="0.2">
      <c r="A24" s="6">
        <f>A23+1</f>
        <v>2</v>
      </c>
      <c r="B24" s="132"/>
      <c r="C24" s="162"/>
      <c r="D24" s="162"/>
      <c r="E24" s="133"/>
      <c r="F24" s="133"/>
      <c r="G24" s="120"/>
      <c r="H24" s="121"/>
      <c r="I24" s="133"/>
      <c r="J24" s="150"/>
      <c r="K24" s="54">
        <f t="shared" si="0"/>
        <v>0</v>
      </c>
      <c r="L24" s="66">
        <f t="shared" si="1"/>
        <v>0</v>
      </c>
      <c r="M24" s="69">
        <f t="shared" si="2"/>
        <v>0</v>
      </c>
      <c r="N24" s="123"/>
      <c r="O24" s="141"/>
      <c r="P24" s="54">
        <v>0.5</v>
      </c>
      <c r="Q24" s="66">
        <f t="shared" ref="Q24:Q72" si="4">O24*P24</f>
        <v>0</v>
      </c>
      <c r="R24" s="69">
        <f>G24*N24*O24*8</f>
        <v>0</v>
      </c>
      <c r="S24" s="3"/>
    </row>
    <row r="25" spans="1:19" ht="18" customHeight="1" x14ac:dyDescent="0.2">
      <c r="A25" s="6">
        <v>3</v>
      </c>
      <c r="B25" s="132"/>
      <c r="C25" s="162"/>
      <c r="D25" s="162"/>
      <c r="E25" s="133"/>
      <c r="F25" s="133"/>
      <c r="G25" s="120"/>
      <c r="H25" s="121"/>
      <c r="I25" s="133"/>
      <c r="J25" s="138"/>
      <c r="K25" s="54">
        <f t="shared" si="0"/>
        <v>0</v>
      </c>
      <c r="L25" s="66">
        <f t="shared" si="1"/>
        <v>0</v>
      </c>
      <c r="M25" s="69">
        <f t="shared" si="2"/>
        <v>0</v>
      </c>
      <c r="N25" s="123"/>
      <c r="O25" s="141"/>
      <c r="P25" s="54">
        <v>0.5</v>
      </c>
      <c r="Q25" s="66">
        <f t="shared" si="4"/>
        <v>0</v>
      </c>
      <c r="R25" s="69">
        <f>G25*N25*O25*8</f>
        <v>0</v>
      </c>
      <c r="S25" s="3"/>
    </row>
    <row r="26" spans="1:19" ht="18" customHeight="1" x14ac:dyDescent="0.2">
      <c r="A26" s="6">
        <v>4</v>
      </c>
      <c r="B26" s="134" t="s">
        <v>58</v>
      </c>
      <c r="C26" s="181"/>
      <c r="D26" s="180"/>
      <c r="E26" s="135"/>
      <c r="F26" s="135"/>
      <c r="G26" s="146"/>
      <c r="H26" s="147"/>
      <c r="I26" s="135"/>
      <c r="J26" s="139"/>
      <c r="K26" s="54">
        <f t="shared" si="0"/>
        <v>0</v>
      </c>
      <c r="L26" s="66">
        <f t="shared" si="1"/>
        <v>0</v>
      </c>
      <c r="M26" s="69">
        <f t="shared" si="2"/>
        <v>0</v>
      </c>
      <c r="N26" s="182">
        <v>0.6</v>
      </c>
      <c r="O26" s="142">
        <v>51000</v>
      </c>
      <c r="P26" s="54">
        <v>0.5</v>
      </c>
      <c r="Q26" s="66">
        <f t="shared" si="4"/>
        <v>25500</v>
      </c>
      <c r="R26" s="69">
        <f>G26*N26*O26*8</f>
        <v>0</v>
      </c>
      <c r="S26" s="3"/>
    </row>
    <row r="27" spans="1:19" ht="18" customHeight="1" x14ac:dyDescent="0.2">
      <c r="A27" s="6">
        <f t="shared" ref="A27:A72" si="5">A26+1</f>
        <v>5</v>
      </c>
      <c r="B27" s="178" t="s">
        <v>74</v>
      </c>
      <c r="C27" s="176" t="s">
        <v>76</v>
      </c>
      <c r="D27" s="176" t="s">
        <v>77</v>
      </c>
      <c r="E27" s="135" t="s">
        <v>20</v>
      </c>
      <c r="F27" s="135" t="s">
        <v>18</v>
      </c>
      <c r="G27" s="146">
        <v>0.185</v>
      </c>
      <c r="H27" s="147"/>
      <c r="I27" s="135"/>
      <c r="J27" s="139"/>
      <c r="K27" s="54">
        <f t="shared" si="0"/>
        <v>0</v>
      </c>
      <c r="L27" s="66">
        <f t="shared" si="1"/>
        <v>0</v>
      </c>
      <c r="M27" s="69">
        <f t="shared" si="2"/>
        <v>0</v>
      </c>
      <c r="N27" s="149"/>
      <c r="O27" s="142"/>
      <c r="P27" s="54">
        <v>0.5</v>
      </c>
      <c r="Q27" s="66">
        <f t="shared" si="4"/>
        <v>0</v>
      </c>
      <c r="R27" s="69">
        <f>G27*N27*O27*8</f>
        <v>0</v>
      </c>
      <c r="S27" s="3"/>
    </row>
    <row r="28" spans="1:19" ht="18" customHeight="1" x14ac:dyDescent="0.2">
      <c r="A28" s="6">
        <f t="shared" si="5"/>
        <v>6</v>
      </c>
      <c r="B28" s="178" t="s">
        <v>75</v>
      </c>
      <c r="C28" s="176" t="s">
        <v>78</v>
      </c>
      <c r="D28" s="176" t="s">
        <v>79</v>
      </c>
      <c r="E28" s="135" t="s">
        <v>20</v>
      </c>
      <c r="F28" s="135" t="s">
        <v>21</v>
      </c>
      <c r="G28" s="146">
        <v>0.185</v>
      </c>
      <c r="H28" s="147"/>
      <c r="I28" s="135"/>
      <c r="J28" s="139"/>
      <c r="K28" s="54">
        <f t="shared" si="0"/>
        <v>0</v>
      </c>
      <c r="L28" s="66">
        <f t="shared" si="1"/>
        <v>0</v>
      </c>
      <c r="M28" s="69">
        <f t="shared" si="2"/>
        <v>0</v>
      </c>
      <c r="N28" s="149"/>
      <c r="O28" s="142"/>
      <c r="P28" s="54">
        <v>0.5</v>
      </c>
      <c r="Q28" s="66">
        <f t="shared" si="4"/>
        <v>0</v>
      </c>
      <c r="R28" s="69">
        <f>G28*N28*O28*8</f>
        <v>0</v>
      </c>
      <c r="S28" s="3"/>
    </row>
    <row r="29" spans="1:19" ht="18" customHeight="1" x14ac:dyDescent="0.2">
      <c r="A29" s="6">
        <f t="shared" si="5"/>
        <v>7</v>
      </c>
      <c r="B29" s="132"/>
      <c r="C29" s="179"/>
      <c r="D29" s="162"/>
      <c r="E29" s="133"/>
      <c r="F29" s="133"/>
      <c r="G29" s="120"/>
      <c r="H29" s="121"/>
      <c r="I29" s="133"/>
      <c r="J29" s="138"/>
      <c r="K29" s="54">
        <f t="shared" ref="K29:K72" si="6">IF($I29="RAC-1",10,IF($I29="RAC-2",7,IF($I29="RAC-3",4,0)))</f>
        <v>0</v>
      </c>
      <c r="L29" s="66">
        <f t="shared" ref="L29:L72" si="7">J29*K29</f>
        <v>0</v>
      </c>
      <c r="M29" s="69">
        <f t="shared" ref="M29:M72" si="8">G29*H29*J29*2000</f>
        <v>0</v>
      </c>
      <c r="N29" s="123"/>
      <c r="O29" s="141"/>
      <c r="P29" s="54">
        <v>0.5</v>
      </c>
      <c r="Q29" s="66">
        <f t="shared" si="4"/>
        <v>0</v>
      </c>
      <c r="R29" s="69">
        <f t="shared" si="3"/>
        <v>0</v>
      </c>
      <c r="S29" s="3"/>
    </row>
    <row r="30" spans="1:19" ht="18" customHeight="1" x14ac:dyDescent="0.2">
      <c r="A30" s="6">
        <f t="shared" si="5"/>
        <v>8</v>
      </c>
      <c r="B30" s="132"/>
      <c r="C30" s="162"/>
      <c r="D30" s="162"/>
      <c r="E30" s="133"/>
      <c r="F30" s="133"/>
      <c r="G30" s="120"/>
      <c r="H30" s="121"/>
      <c r="I30" s="133"/>
      <c r="J30" s="138"/>
      <c r="K30" s="54">
        <f t="shared" si="6"/>
        <v>0</v>
      </c>
      <c r="L30" s="66">
        <f t="shared" si="7"/>
        <v>0</v>
      </c>
      <c r="M30" s="69">
        <f t="shared" si="8"/>
        <v>0</v>
      </c>
      <c r="N30" s="123"/>
      <c r="O30" s="141"/>
      <c r="P30" s="54">
        <v>0.5</v>
      </c>
      <c r="Q30" s="66">
        <f t="shared" si="4"/>
        <v>0</v>
      </c>
      <c r="R30" s="69">
        <f t="shared" si="3"/>
        <v>0</v>
      </c>
      <c r="S30" s="3"/>
    </row>
    <row r="31" spans="1:19" ht="18" customHeight="1" x14ac:dyDescent="0.2">
      <c r="A31" s="6">
        <f t="shared" si="5"/>
        <v>9</v>
      </c>
      <c r="B31" s="136" t="s">
        <v>80</v>
      </c>
      <c r="C31" s="176" t="s">
        <v>84</v>
      </c>
      <c r="D31" s="176" t="s">
        <v>87</v>
      </c>
      <c r="E31" s="135" t="s">
        <v>22</v>
      </c>
      <c r="F31" s="135" t="s">
        <v>18</v>
      </c>
      <c r="G31" s="146">
        <v>0.15</v>
      </c>
      <c r="H31" s="147">
        <v>0.08</v>
      </c>
      <c r="I31" s="135" t="s">
        <v>19</v>
      </c>
      <c r="J31" s="139">
        <v>1000</v>
      </c>
      <c r="K31" s="54">
        <f t="shared" si="6"/>
        <v>4</v>
      </c>
      <c r="L31" s="66">
        <f t="shared" si="7"/>
        <v>4000</v>
      </c>
      <c r="M31" s="69">
        <f t="shared" si="8"/>
        <v>24000</v>
      </c>
      <c r="N31" s="149"/>
      <c r="O31" s="142"/>
      <c r="P31" s="54">
        <v>0.5</v>
      </c>
      <c r="Q31" s="66">
        <f t="shared" si="4"/>
        <v>0</v>
      </c>
      <c r="R31" s="69">
        <f t="shared" si="3"/>
        <v>0</v>
      </c>
      <c r="S31" s="3"/>
    </row>
    <row r="32" spans="1:19" ht="18" customHeight="1" x14ac:dyDescent="0.2">
      <c r="A32" s="6">
        <f t="shared" si="5"/>
        <v>10</v>
      </c>
      <c r="B32" s="136" t="s">
        <v>81</v>
      </c>
      <c r="C32" s="176" t="s">
        <v>85</v>
      </c>
      <c r="D32" s="176" t="s">
        <v>88</v>
      </c>
      <c r="E32" s="135" t="s">
        <v>22</v>
      </c>
      <c r="F32" s="135" t="s">
        <v>18</v>
      </c>
      <c r="G32" s="146">
        <v>0.15</v>
      </c>
      <c r="H32" s="147">
        <v>0.08</v>
      </c>
      <c r="I32" s="135" t="s">
        <v>19</v>
      </c>
      <c r="J32" s="139">
        <v>750</v>
      </c>
      <c r="K32" s="54">
        <f t="shared" si="6"/>
        <v>4</v>
      </c>
      <c r="L32" s="66">
        <f t="shared" si="7"/>
        <v>3000</v>
      </c>
      <c r="M32" s="69">
        <f t="shared" si="8"/>
        <v>18000</v>
      </c>
      <c r="N32" s="149"/>
      <c r="O32" s="142"/>
      <c r="P32" s="54">
        <v>0.5</v>
      </c>
      <c r="Q32" s="66">
        <f t="shared" si="4"/>
        <v>0</v>
      </c>
      <c r="R32" s="69">
        <f t="shared" si="3"/>
        <v>0</v>
      </c>
      <c r="S32" s="3"/>
    </row>
    <row r="33" spans="1:19" ht="18" customHeight="1" x14ac:dyDescent="0.2">
      <c r="A33" s="6">
        <f t="shared" si="5"/>
        <v>11</v>
      </c>
      <c r="B33" s="136" t="s">
        <v>82</v>
      </c>
      <c r="C33" s="176" t="s">
        <v>86</v>
      </c>
      <c r="D33" s="176" t="s">
        <v>89</v>
      </c>
      <c r="E33" s="135" t="s">
        <v>22</v>
      </c>
      <c r="F33" s="135" t="s">
        <v>18</v>
      </c>
      <c r="G33" s="146">
        <v>0.15</v>
      </c>
      <c r="H33" s="147">
        <v>0.08</v>
      </c>
      <c r="I33" s="135" t="s">
        <v>19</v>
      </c>
      <c r="J33" s="139">
        <v>600</v>
      </c>
      <c r="K33" s="54">
        <f t="shared" si="6"/>
        <v>4</v>
      </c>
      <c r="L33" s="66">
        <f t="shared" si="7"/>
        <v>2400</v>
      </c>
      <c r="M33" s="69">
        <f t="shared" si="8"/>
        <v>14400</v>
      </c>
      <c r="N33" s="149"/>
      <c r="O33" s="142"/>
      <c r="P33" s="54">
        <v>0.5</v>
      </c>
      <c r="Q33" s="66">
        <f t="shared" si="4"/>
        <v>0</v>
      </c>
      <c r="R33" s="69">
        <f t="shared" si="3"/>
        <v>0</v>
      </c>
      <c r="S33" s="3"/>
    </row>
    <row r="34" spans="1:19" ht="18" customHeight="1" x14ac:dyDescent="0.2">
      <c r="A34" s="6">
        <f t="shared" si="5"/>
        <v>12</v>
      </c>
      <c r="B34" s="136" t="s">
        <v>83</v>
      </c>
      <c r="C34" s="176" t="s">
        <v>71</v>
      </c>
      <c r="D34" s="176" t="s">
        <v>90</v>
      </c>
      <c r="E34" s="135" t="s">
        <v>17</v>
      </c>
      <c r="F34" s="135" t="s">
        <v>18</v>
      </c>
      <c r="G34" s="146">
        <v>0.15</v>
      </c>
      <c r="H34" s="147">
        <v>0.08</v>
      </c>
      <c r="I34" s="135" t="s">
        <v>19</v>
      </c>
      <c r="J34" s="139">
        <v>500</v>
      </c>
      <c r="K34" s="54">
        <f t="shared" si="6"/>
        <v>4</v>
      </c>
      <c r="L34" s="66">
        <f t="shared" si="7"/>
        <v>2000</v>
      </c>
      <c r="M34" s="69">
        <f t="shared" si="8"/>
        <v>12000</v>
      </c>
      <c r="N34" s="149">
        <v>0.45</v>
      </c>
      <c r="O34" s="142">
        <v>10000</v>
      </c>
      <c r="P34" s="54">
        <v>0.5</v>
      </c>
      <c r="Q34" s="66">
        <f t="shared" si="4"/>
        <v>5000</v>
      </c>
      <c r="R34" s="69">
        <f t="shared" si="3"/>
        <v>5400</v>
      </c>
      <c r="S34" s="3"/>
    </row>
    <row r="35" spans="1:19" ht="18" customHeight="1" x14ac:dyDescent="0.2">
      <c r="A35" s="6">
        <f t="shared" si="5"/>
        <v>13</v>
      </c>
      <c r="B35" s="132"/>
      <c r="C35" s="162"/>
      <c r="D35" s="162"/>
      <c r="E35" s="133"/>
      <c r="F35" s="133"/>
      <c r="G35" s="120"/>
      <c r="H35" s="121"/>
      <c r="I35" s="133"/>
      <c r="J35" s="138"/>
      <c r="K35" s="54">
        <f t="shared" si="6"/>
        <v>0</v>
      </c>
      <c r="L35" s="66">
        <f t="shared" si="7"/>
        <v>0</v>
      </c>
      <c r="M35" s="69">
        <f t="shared" si="8"/>
        <v>0</v>
      </c>
      <c r="N35" s="123"/>
      <c r="O35" s="141"/>
      <c r="P35" s="54">
        <v>0.5</v>
      </c>
      <c r="Q35" s="66">
        <f t="shared" si="4"/>
        <v>0</v>
      </c>
      <c r="R35" s="69">
        <f t="shared" si="3"/>
        <v>0</v>
      </c>
      <c r="S35" s="3"/>
    </row>
    <row r="36" spans="1:19" ht="18" customHeight="1" x14ac:dyDescent="0.2">
      <c r="A36" s="6">
        <f t="shared" si="5"/>
        <v>14</v>
      </c>
      <c r="B36" s="132"/>
      <c r="C36" s="162"/>
      <c r="D36" s="162"/>
      <c r="E36" s="133"/>
      <c r="F36" s="133"/>
      <c r="G36" s="120"/>
      <c r="H36" s="121"/>
      <c r="I36" s="133"/>
      <c r="J36" s="138"/>
      <c r="K36" s="54">
        <f t="shared" si="6"/>
        <v>0</v>
      </c>
      <c r="L36" s="66">
        <f t="shared" si="7"/>
        <v>0</v>
      </c>
      <c r="M36" s="69">
        <f t="shared" si="8"/>
        <v>0</v>
      </c>
      <c r="N36" s="123"/>
      <c r="O36" s="141"/>
      <c r="P36" s="54">
        <v>0.5</v>
      </c>
      <c r="Q36" s="66">
        <f t="shared" si="4"/>
        <v>0</v>
      </c>
      <c r="R36" s="69">
        <f t="shared" si="3"/>
        <v>0</v>
      </c>
      <c r="S36" s="3"/>
    </row>
    <row r="37" spans="1:19" ht="18" customHeight="1" x14ac:dyDescent="0.2">
      <c r="A37" s="6">
        <f t="shared" si="5"/>
        <v>15</v>
      </c>
      <c r="B37" s="134" t="s">
        <v>58</v>
      </c>
      <c r="C37" s="176"/>
      <c r="D37" s="176"/>
      <c r="E37" s="135"/>
      <c r="F37" s="135"/>
      <c r="G37" s="146"/>
      <c r="H37" s="147"/>
      <c r="I37" s="135"/>
      <c r="J37" s="139"/>
      <c r="K37" s="54">
        <f t="shared" si="6"/>
        <v>0</v>
      </c>
      <c r="L37" s="66">
        <f t="shared" si="7"/>
        <v>0</v>
      </c>
      <c r="M37" s="69">
        <f t="shared" si="8"/>
        <v>0</v>
      </c>
      <c r="N37" s="149"/>
      <c r="O37" s="142"/>
      <c r="P37" s="54">
        <v>0.5</v>
      </c>
      <c r="Q37" s="66">
        <f t="shared" si="4"/>
        <v>0</v>
      </c>
      <c r="R37" s="69">
        <f t="shared" si="3"/>
        <v>0</v>
      </c>
      <c r="S37" s="3"/>
    </row>
    <row r="38" spans="1:19" ht="18" customHeight="1" x14ac:dyDescent="0.2">
      <c r="A38" s="6">
        <f t="shared" si="5"/>
        <v>16</v>
      </c>
      <c r="B38" s="136" t="s">
        <v>74</v>
      </c>
      <c r="C38" s="176" t="s">
        <v>76</v>
      </c>
      <c r="D38" s="176" t="s">
        <v>77</v>
      </c>
      <c r="E38" s="135" t="s">
        <v>22</v>
      </c>
      <c r="F38" s="135" t="s">
        <v>18</v>
      </c>
      <c r="G38" s="146">
        <v>0.185</v>
      </c>
      <c r="H38" s="147">
        <v>0.06</v>
      </c>
      <c r="I38" s="135" t="s">
        <v>19</v>
      </c>
      <c r="J38" s="139">
        <v>3100</v>
      </c>
      <c r="K38" s="54">
        <f t="shared" si="6"/>
        <v>4</v>
      </c>
      <c r="L38" s="66">
        <f t="shared" si="7"/>
        <v>12400</v>
      </c>
      <c r="M38" s="69">
        <f t="shared" si="8"/>
        <v>68820</v>
      </c>
      <c r="N38" s="149"/>
      <c r="O38" s="142"/>
      <c r="P38" s="54">
        <v>0.5</v>
      </c>
      <c r="Q38" s="66">
        <f t="shared" si="4"/>
        <v>0</v>
      </c>
      <c r="R38" s="69">
        <f t="shared" si="3"/>
        <v>0</v>
      </c>
      <c r="S38" s="3"/>
    </row>
    <row r="39" spans="1:19" ht="18" customHeight="1" x14ac:dyDescent="0.2">
      <c r="A39" s="6">
        <f t="shared" si="5"/>
        <v>17</v>
      </c>
      <c r="B39" s="134" t="s">
        <v>91</v>
      </c>
      <c r="C39" s="176"/>
      <c r="D39" s="176"/>
      <c r="E39" s="135"/>
      <c r="F39" s="135"/>
      <c r="G39" s="146"/>
      <c r="H39" s="147"/>
      <c r="I39" s="135"/>
      <c r="J39" s="139"/>
      <c r="K39" s="54">
        <f t="shared" si="6"/>
        <v>0</v>
      </c>
      <c r="L39" s="66">
        <f t="shared" si="7"/>
        <v>0</v>
      </c>
      <c r="M39" s="69">
        <f t="shared" si="8"/>
        <v>0</v>
      </c>
      <c r="N39" s="149"/>
      <c r="O39" s="142"/>
      <c r="P39" s="54">
        <v>0.5</v>
      </c>
      <c r="Q39" s="66">
        <f t="shared" si="4"/>
        <v>0</v>
      </c>
      <c r="R39" s="69">
        <f t="shared" si="3"/>
        <v>0</v>
      </c>
      <c r="S39" s="3"/>
    </row>
    <row r="40" spans="1:19" ht="18" customHeight="1" x14ac:dyDescent="0.2">
      <c r="A40" s="6">
        <f t="shared" si="5"/>
        <v>18</v>
      </c>
      <c r="B40" s="136" t="s">
        <v>80</v>
      </c>
      <c r="C40" s="176" t="s">
        <v>84</v>
      </c>
      <c r="D40" s="176" t="s">
        <v>92</v>
      </c>
      <c r="E40" s="135" t="s">
        <v>20</v>
      </c>
      <c r="F40" s="135" t="s">
        <v>18</v>
      </c>
      <c r="G40" s="146">
        <v>0.18</v>
      </c>
      <c r="H40" s="147"/>
      <c r="I40" s="135"/>
      <c r="J40" s="139"/>
      <c r="K40" s="54">
        <f t="shared" si="6"/>
        <v>0</v>
      </c>
      <c r="L40" s="66">
        <f t="shared" si="7"/>
        <v>0</v>
      </c>
      <c r="M40" s="69">
        <f t="shared" si="8"/>
        <v>0</v>
      </c>
      <c r="N40" s="149">
        <v>0.5</v>
      </c>
      <c r="O40" s="142">
        <v>45000</v>
      </c>
      <c r="P40" s="54">
        <v>0.5</v>
      </c>
      <c r="Q40" s="66">
        <f t="shared" si="4"/>
        <v>22500</v>
      </c>
      <c r="R40" s="69">
        <f t="shared" si="3"/>
        <v>32400</v>
      </c>
      <c r="S40" s="3"/>
    </row>
    <row r="41" spans="1:19" ht="18" customHeight="1" x14ac:dyDescent="0.2">
      <c r="A41" s="6">
        <f t="shared" si="5"/>
        <v>19</v>
      </c>
      <c r="B41" s="132"/>
      <c r="C41" s="162"/>
      <c r="D41" s="162"/>
      <c r="E41" s="133"/>
      <c r="F41" s="133"/>
      <c r="G41" s="120"/>
      <c r="H41" s="121"/>
      <c r="I41" s="133"/>
      <c r="J41" s="138"/>
      <c r="K41" s="54">
        <f t="shared" si="6"/>
        <v>0</v>
      </c>
      <c r="L41" s="66">
        <f t="shared" si="7"/>
        <v>0</v>
      </c>
      <c r="M41" s="69">
        <f t="shared" si="8"/>
        <v>0</v>
      </c>
      <c r="N41" s="123"/>
      <c r="O41" s="141"/>
      <c r="P41" s="54">
        <v>0.5</v>
      </c>
      <c r="Q41" s="66">
        <f t="shared" si="4"/>
        <v>0</v>
      </c>
      <c r="R41" s="69">
        <f t="shared" si="3"/>
        <v>0</v>
      </c>
      <c r="S41" s="3"/>
    </row>
    <row r="42" spans="1:19" ht="18" customHeight="1" x14ac:dyDescent="0.2">
      <c r="A42" s="6">
        <f t="shared" si="5"/>
        <v>20</v>
      </c>
      <c r="B42" s="132"/>
      <c r="C42" s="162"/>
      <c r="D42" s="162"/>
      <c r="E42" s="133"/>
      <c r="F42" s="133"/>
      <c r="G42" s="120"/>
      <c r="H42" s="121"/>
      <c r="I42" s="133"/>
      <c r="J42" s="138"/>
      <c r="K42" s="54">
        <f t="shared" si="6"/>
        <v>0</v>
      </c>
      <c r="L42" s="66">
        <f t="shared" si="7"/>
        <v>0</v>
      </c>
      <c r="M42" s="69">
        <f t="shared" si="8"/>
        <v>0</v>
      </c>
      <c r="N42" s="123"/>
      <c r="O42" s="141"/>
      <c r="P42" s="54">
        <v>0.5</v>
      </c>
      <c r="Q42" s="66">
        <f t="shared" si="4"/>
        <v>0</v>
      </c>
      <c r="R42" s="69">
        <f t="shared" si="3"/>
        <v>0</v>
      </c>
      <c r="S42" s="3"/>
    </row>
    <row r="43" spans="1:19" ht="18" customHeight="1" x14ac:dyDescent="0.2">
      <c r="A43" s="6">
        <f t="shared" si="5"/>
        <v>21</v>
      </c>
      <c r="B43" s="134" t="s">
        <v>59</v>
      </c>
      <c r="C43" s="180"/>
      <c r="D43" s="180"/>
      <c r="E43" s="135" t="s">
        <v>22</v>
      </c>
      <c r="F43" s="135" t="s">
        <v>18</v>
      </c>
      <c r="G43" s="146">
        <v>0.18</v>
      </c>
      <c r="H43" s="147">
        <v>7.0000000000000007E-2</v>
      </c>
      <c r="I43" s="135" t="s">
        <v>19</v>
      </c>
      <c r="J43" s="139">
        <v>1250</v>
      </c>
      <c r="K43" s="54">
        <f t="shared" si="6"/>
        <v>4</v>
      </c>
      <c r="L43" s="66">
        <f t="shared" si="7"/>
        <v>5000</v>
      </c>
      <c r="M43" s="69">
        <f t="shared" si="8"/>
        <v>31500</v>
      </c>
      <c r="N43" s="149"/>
      <c r="O43" s="142"/>
      <c r="P43" s="54">
        <v>0.5</v>
      </c>
      <c r="Q43" s="66">
        <f t="shared" si="4"/>
        <v>0</v>
      </c>
      <c r="R43" s="69">
        <f t="shared" si="3"/>
        <v>0</v>
      </c>
      <c r="S43" s="3"/>
    </row>
    <row r="44" spans="1:19" ht="18" customHeight="1" x14ac:dyDescent="0.2">
      <c r="A44" s="6">
        <f t="shared" si="5"/>
        <v>22</v>
      </c>
      <c r="B44" s="132"/>
      <c r="C44" s="162"/>
      <c r="D44" s="162"/>
      <c r="E44" s="133"/>
      <c r="F44" s="133"/>
      <c r="G44" s="120"/>
      <c r="H44" s="121"/>
      <c r="I44" s="133"/>
      <c r="J44" s="138"/>
      <c r="K44" s="54">
        <f t="shared" si="6"/>
        <v>0</v>
      </c>
      <c r="L44" s="66">
        <f t="shared" si="7"/>
        <v>0</v>
      </c>
      <c r="M44" s="69">
        <f t="shared" si="8"/>
        <v>0</v>
      </c>
      <c r="N44" s="123"/>
      <c r="O44" s="141"/>
      <c r="P44" s="54">
        <v>0.5</v>
      </c>
      <c r="Q44" s="66">
        <f t="shared" si="4"/>
        <v>0</v>
      </c>
      <c r="R44" s="69">
        <f t="shared" si="3"/>
        <v>0</v>
      </c>
      <c r="S44" s="3"/>
    </row>
    <row r="45" spans="1:19" ht="18" customHeight="1" x14ac:dyDescent="0.2">
      <c r="A45" s="6">
        <f t="shared" si="5"/>
        <v>23</v>
      </c>
      <c r="B45" s="132"/>
      <c r="C45" s="162"/>
      <c r="D45" s="162"/>
      <c r="E45" s="133"/>
      <c r="F45" s="133"/>
      <c r="G45" s="120"/>
      <c r="H45" s="121"/>
      <c r="I45" s="133"/>
      <c r="J45" s="138"/>
      <c r="K45" s="54">
        <f t="shared" si="6"/>
        <v>0</v>
      </c>
      <c r="L45" s="66">
        <f t="shared" si="7"/>
        <v>0</v>
      </c>
      <c r="M45" s="69">
        <f t="shared" si="8"/>
        <v>0</v>
      </c>
      <c r="N45" s="123"/>
      <c r="O45" s="141"/>
      <c r="P45" s="54">
        <v>0.5</v>
      </c>
      <c r="Q45" s="66">
        <f t="shared" si="4"/>
        <v>0</v>
      </c>
      <c r="R45" s="69">
        <f t="shared" si="3"/>
        <v>0</v>
      </c>
      <c r="S45" s="3"/>
    </row>
    <row r="46" spans="1:19" ht="18" customHeight="1" x14ac:dyDescent="0.2">
      <c r="A46" s="6">
        <f t="shared" si="5"/>
        <v>24</v>
      </c>
      <c r="B46" s="134" t="s">
        <v>60</v>
      </c>
      <c r="C46" s="180"/>
      <c r="D46" s="180"/>
      <c r="E46" s="135"/>
      <c r="F46" s="135"/>
      <c r="G46" s="146"/>
      <c r="H46" s="147"/>
      <c r="I46" s="135"/>
      <c r="J46" s="139"/>
      <c r="K46" s="54">
        <f t="shared" si="6"/>
        <v>0</v>
      </c>
      <c r="L46" s="66">
        <f t="shared" si="7"/>
        <v>0</v>
      </c>
      <c r="M46" s="69">
        <f t="shared" si="8"/>
        <v>0</v>
      </c>
      <c r="N46" s="149"/>
      <c r="O46" s="142"/>
      <c r="P46" s="54">
        <v>0.5</v>
      </c>
      <c r="Q46" s="66">
        <f t="shared" si="4"/>
        <v>0</v>
      </c>
      <c r="R46" s="69">
        <f t="shared" si="3"/>
        <v>0</v>
      </c>
      <c r="S46" s="3"/>
    </row>
    <row r="47" spans="1:19" ht="18" customHeight="1" x14ac:dyDescent="0.2">
      <c r="A47" s="6">
        <f t="shared" si="5"/>
        <v>25</v>
      </c>
      <c r="B47" s="136" t="s">
        <v>61</v>
      </c>
      <c r="C47" s="180"/>
      <c r="D47" s="180"/>
      <c r="E47" s="135" t="s">
        <v>22</v>
      </c>
      <c r="F47" s="135" t="s">
        <v>21</v>
      </c>
      <c r="G47" s="146">
        <v>0.15</v>
      </c>
      <c r="H47" s="147">
        <v>0.05</v>
      </c>
      <c r="I47" s="135" t="s">
        <v>19</v>
      </c>
      <c r="J47" s="139">
        <v>700</v>
      </c>
      <c r="K47" s="54">
        <f t="shared" si="6"/>
        <v>4</v>
      </c>
      <c r="L47" s="66">
        <f t="shared" si="7"/>
        <v>2800</v>
      </c>
      <c r="M47" s="69">
        <f t="shared" si="8"/>
        <v>10500</v>
      </c>
      <c r="N47" s="149"/>
      <c r="O47" s="142"/>
      <c r="P47" s="54">
        <v>0.5</v>
      </c>
      <c r="Q47" s="66">
        <f t="shared" si="4"/>
        <v>0</v>
      </c>
      <c r="R47" s="69">
        <f t="shared" si="3"/>
        <v>0</v>
      </c>
      <c r="S47" s="3"/>
    </row>
    <row r="48" spans="1:19" ht="18" customHeight="1" x14ac:dyDescent="0.2">
      <c r="A48" s="6">
        <f t="shared" si="5"/>
        <v>26</v>
      </c>
      <c r="B48" s="136" t="s">
        <v>62</v>
      </c>
      <c r="C48" s="180"/>
      <c r="D48" s="180"/>
      <c r="E48" s="135" t="s">
        <v>22</v>
      </c>
      <c r="F48" s="135" t="s">
        <v>21</v>
      </c>
      <c r="G48" s="146">
        <v>0.15</v>
      </c>
      <c r="H48" s="147">
        <v>0.05</v>
      </c>
      <c r="I48" s="135" t="s">
        <v>19</v>
      </c>
      <c r="J48" s="139">
        <v>650</v>
      </c>
      <c r="K48" s="54">
        <f t="shared" si="6"/>
        <v>4</v>
      </c>
      <c r="L48" s="66">
        <f t="shared" si="7"/>
        <v>2600</v>
      </c>
      <c r="M48" s="69">
        <f t="shared" si="8"/>
        <v>9750</v>
      </c>
      <c r="N48" s="149"/>
      <c r="O48" s="142"/>
      <c r="P48" s="54">
        <v>0.5</v>
      </c>
      <c r="Q48" s="66">
        <f t="shared" si="4"/>
        <v>0</v>
      </c>
      <c r="R48" s="69">
        <f t="shared" si="3"/>
        <v>0</v>
      </c>
      <c r="S48" s="3"/>
    </row>
    <row r="49" spans="1:19" ht="18" customHeight="1" x14ac:dyDescent="0.2">
      <c r="A49" s="6">
        <f t="shared" si="5"/>
        <v>27</v>
      </c>
      <c r="B49" s="132"/>
      <c r="C49" s="162"/>
      <c r="D49" s="162"/>
      <c r="E49" s="133"/>
      <c r="F49" s="133"/>
      <c r="G49" s="120"/>
      <c r="H49" s="121"/>
      <c r="I49" s="133"/>
      <c r="J49" s="138"/>
      <c r="K49" s="54">
        <f t="shared" si="6"/>
        <v>0</v>
      </c>
      <c r="L49" s="66">
        <f t="shared" si="7"/>
        <v>0</v>
      </c>
      <c r="M49" s="69">
        <f t="shared" si="8"/>
        <v>0</v>
      </c>
      <c r="N49" s="123"/>
      <c r="O49" s="141"/>
      <c r="P49" s="54">
        <v>0.5</v>
      </c>
      <c r="Q49" s="66">
        <f t="shared" si="4"/>
        <v>0</v>
      </c>
      <c r="R49" s="69">
        <f t="shared" si="3"/>
        <v>0</v>
      </c>
      <c r="S49" s="3"/>
    </row>
    <row r="50" spans="1:19" ht="18" customHeight="1" x14ac:dyDescent="0.2">
      <c r="A50" s="6">
        <f t="shared" si="5"/>
        <v>28</v>
      </c>
      <c r="B50" s="132"/>
      <c r="C50" s="162"/>
      <c r="D50" s="162"/>
      <c r="E50" s="133"/>
      <c r="F50" s="133"/>
      <c r="G50" s="120"/>
      <c r="H50" s="121"/>
      <c r="I50" s="133"/>
      <c r="J50" s="138"/>
      <c r="K50" s="54">
        <f t="shared" si="6"/>
        <v>0</v>
      </c>
      <c r="L50" s="66">
        <f t="shared" si="7"/>
        <v>0</v>
      </c>
      <c r="M50" s="69">
        <f t="shared" si="8"/>
        <v>0</v>
      </c>
      <c r="N50" s="123"/>
      <c r="O50" s="141"/>
      <c r="P50" s="54">
        <v>0.5</v>
      </c>
      <c r="Q50" s="66">
        <f t="shared" si="4"/>
        <v>0</v>
      </c>
      <c r="R50" s="69">
        <f t="shared" si="3"/>
        <v>0</v>
      </c>
      <c r="S50" s="3"/>
    </row>
    <row r="51" spans="1:19" ht="18" customHeight="1" x14ac:dyDescent="0.2">
      <c r="A51" s="6">
        <f t="shared" si="5"/>
        <v>29</v>
      </c>
      <c r="B51" s="134" t="s">
        <v>63</v>
      </c>
      <c r="C51" s="180"/>
      <c r="D51" s="180"/>
      <c r="E51" s="135" t="s">
        <v>22</v>
      </c>
      <c r="F51" s="135" t="s">
        <v>18</v>
      </c>
      <c r="G51" s="146">
        <v>0.18</v>
      </c>
      <c r="H51" s="147">
        <v>0.08</v>
      </c>
      <c r="I51" s="135" t="s">
        <v>19</v>
      </c>
      <c r="J51" s="139">
        <v>800</v>
      </c>
      <c r="K51" s="54">
        <f t="shared" si="6"/>
        <v>4</v>
      </c>
      <c r="L51" s="66">
        <f t="shared" si="7"/>
        <v>3200</v>
      </c>
      <c r="M51" s="69">
        <f t="shared" si="8"/>
        <v>23040</v>
      </c>
      <c r="N51" s="149"/>
      <c r="O51" s="142"/>
      <c r="P51" s="54">
        <v>0.5</v>
      </c>
      <c r="Q51" s="66">
        <f t="shared" si="4"/>
        <v>0</v>
      </c>
      <c r="R51" s="69">
        <f t="shared" si="3"/>
        <v>0</v>
      </c>
      <c r="S51" s="3"/>
    </row>
    <row r="52" spans="1:19" ht="18" customHeight="1" x14ac:dyDescent="0.2">
      <c r="A52" s="6">
        <f t="shared" si="5"/>
        <v>30</v>
      </c>
      <c r="B52" s="118"/>
      <c r="C52" s="162"/>
      <c r="D52" s="162"/>
      <c r="E52" s="119"/>
      <c r="F52" s="119"/>
      <c r="G52" s="120"/>
      <c r="H52" s="121"/>
      <c r="I52" s="119"/>
      <c r="J52" s="122"/>
      <c r="K52" s="54">
        <f t="shared" si="6"/>
        <v>0</v>
      </c>
      <c r="L52" s="66">
        <f t="shared" si="7"/>
        <v>0</v>
      </c>
      <c r="M52" s="69">
        <f t="shared" si="8"/>
        <v>0</v>
      </c>
      <c r="N52" s="123"/>
      <c r="O52" s="122"/>
      <c r="P52" s="54">
        <v>0.5</v>
      </c>
      <c r="Q52" s="66">
        <f t="shared" si="4"/>
        <v>0</v>
      </c>
      <c r="R52" s="69">
        <f t="shared" si="3"/>
        <v>0</v>
      </c>
      <c r="S52" s="3"/>
    </row>
    <row r="53" spans="1:19" ht="18" customHeight="1" x14ac:dyDescent="0.2">
      <c r="A53" s="6">
        <f t="shared" si="5"/>
        <v>31</v>
      </c>
      <c r="B53" s="118"/>
      <c r="C53" s="162"/>
      <c r="D53" s="162"/>
      <c r="E53" s="119"/>
      <c r="F53" s="119"/>
      <c r="G53" s="120"/>
      <c r="H53" s="121"/>
      <c r="I53" s="119"/>
      <c r="J53" s="122"/>
      <c r="K53" s="54">
        <f t="shared" si="6"/>
        <v>0</v>
      </c>
      <c r="L53" s="66">
        <f t="shared" si="7"/>
        <v>0</v>
      </c>
      <c r="M53" s="69">
        <f t="shared" si="8"/>
        <v>0</v>
      </c>
      <c r="N53" s="123"/>
      <c r="O53" s="122"/>
      <c r="P53" s="54">
        <v>0.5</v>
      </c>
      <c r="Q53" s="66">
        <f t="shared" si="4"/>
        <v>0</v>
      </c>
      <c r="R53" s="69">
        <f t="shared" si="3"/>
        <v>0</v>
      </c>
      <c r="S53" s="3"/>
    </row>
    <row r="54" spans="1:19" ht="18" customHeight="1" x14ac:dyDescent="0.2">
      <c r="A54" s="6">
        <f t="shared" si="5"/>
        <v>32</v>
      </c>
      <c r="B54" s="118"/>
      <c r="C54" s="162"/>
      <c r="D54" s="162"/>
      <c r="E54" s="119"/>
      <c r="F54" s="119"/>
      <c r="G54" s="120"/>
      <c r="H54" s="121"/>
      <c r="I54" s="119"/>
      <c r="J54" s="122"/>
      <c r="K54" s="54">
        <f t="shared" si="6"/>
        <v>0</v>
      </c>
      <c r="L54" s="66">
        <f t="shared" si="7"/>
        <v>0</v>
      </c>
      <c r="M54" s="69">
        <f t="shared" si="8"/>
        <v>0</v>
      </c>
      <c r="N54" s="123"/>
      <c r="O54" s="122"/>
      <c r="P54" s="54">
        <v>0.5</v>
      </c>
      <c r="Q54" s="66">
        <f t="shared" si="4"/>
        <v>0</v>
      </c>
      <c r="R54" s="69">
        <f t="shared" si="3"/>
        <v>0</v>
      </c>
      <c r="S54" s="3"/>
    </row>
    <row r="55" spans="1:19" ht="18" customHeight="1" x14ac:dyDescent="0.2">
      <c r="A55" s="6">
        <f t="shared" si="5"/>
        <v>33</v>
      </c>
      <c r="B55" s="118"/>
      <c r="C55" s="162"/>
      <c r="D55" s="162"/>
      <c r="E55" s="119"/>
      <c r="F55" s="119"/>
      <c r="G55" s="120"/>
      <c r="H55" s="121"/>
      <c r="I55" s="119"/>
      <c r="J55" s="122"/>
      <c r="K55" s="54">
        <f t="shared" si="6"/>
        <v>0</v>
      </c>
      <c r="L55" s="66">
        <f t="shared" si="7"/>
        <v>0</v>
      </c>
      <c r="M55" s="69">
        <f t="shared" si="8"/>
        <v>0</v>
      </c>
      <c r="N55" s="123"/>
      <c r="O55" s="122"/>
      <c r="P55" s="54">
        <v>0.5</v>
      </c>
      <c r="Q55" s="66">
        <f t="shared" si="4"/>
        <v>0</v>
      </c>
      <c r="R55" s="69">
        <f t="shared" si="3"/>
        <v>0</v>
      </c>
      <c r="S55" s="3"/>
    </row>
    <row r="56" spans="1:19" ht="18" customHeight="1" x14ac:dyDescent="0.2">
      <c r="A56" s="6">
        <f t="shared" si="5"/>
        <v>34</v>
      </c>
      <c r="B56" s="118"/>
      <c r="C56" s="162"/>
      <c r="D56" s="162"/>
      <c r="E56" s="119"/>
      <c r="F56" s="119"/>
      <c r="G56" s="120"/>
      <c r="H56" s="121"/>
      <c r="I56" s="119"/>
      <c r="J56" s="122"/>
      <c r="K56" s="54">
        <f t="shared" si="6"/>
        <v>0</v>
      </c>
      <c r="L56" s="66">
        <f t="shared" si="7"/>
        <v>0</v>
      </c>
      <c r="M56" s="69">
        <f t="shared" si="8"/>
        <v>0</v>
      </c>
      <c r="N56" s="123"/>
      <c r="O56" s="122"/>
      <c r="P56" s="54">
        <v>0.5</v>
      </c>
      <c r="Q56" s="66">
        <f t="shared" si="4"/>
        <v>0</v>
      </c>
      <c r="R56" s="69">
        <f t="shared" si="3"/>
        <v>0</v>
      </c>
      <c r="S56" s="3"/>
    </row>
    <row r="57" spans="1:19" ht="18" customHeight="1" x14ac:dyDescent="0.2">
      <c r="A57" s="6">
        <f t="shared" si="5"/>
        <v>35</v>
      </c>
      <c r="B57" s="118"/>
      <c r="C57" s="162"/>
      <c r="D57" s="162"/>
      <c r="E57" s="119"/>
      <c r="F57" s="119"/>
      <c r="G57" s="120"/>
      <c r="H57" s="121"/>
      <c r="I57" s="119"/>
      <c r="J57" s="122"/>
      <c r="K57" s="54">
        <f t="shared" si="6"/>
        <v>0</v>
      </c>
      <c r="L57" s="66">
        <f t="shared" si="7"/>
        <v>0</v>
      </c>
      <c r="M57" s="69">
        <f t="shared" si="8"/>
        <v>0</v>
      </c>
      <c r="N57" s="123"/>
      <c r="O57" s="122"/>
      <c r="P57" s="54">
        <v>0.5</v>
      </c>
      <c r="Q57" s="66">
        <f t="shared" si="4"/>
        <v>0</v>
      </c>
      <c r="R57" s="69">
        <f t="shared" si="3"/>
        <v>0</v>
      </c>
      <c r="S57" s="3"/>
    </row>
    <row r="58" spans="1:19" ht="18" customHeight="1" x14ac:dyDescent="0.2">
      <c r="A58" s="6">
        <f t="shared" si="5"/>
        <v>36</v>
      </c>
      <c r="B58" s="118"/>
      <c r="C58" s="162"/>
      <c r="D58" s="162"/>
      <c r="E58" s="119"/>
      <c r="F58" s="119"/>
      <c r="G58" s="120"/>
      <c r="H58" s="121"/>
      <c r="I58" s="119"/>
      <c r="J58" s="122"/>
      <c r="K58" s="54">
        <f t="shared" si="6"/>
        <v>0</v>
      </c>
      <c r="L58" s="66">
        <f t="shared" si="7"/>
        <v>0</v>
      </c>
      <c r="M58" s="69">
        <f t="shared" si="8"/>
        <v>0</v>
      </c>
      <c r="N58" s="123"/>
      <c r="O58" s="122"/>
      <c r="P58" s="54">
        <v>0.5</v>
      </c>
      <c r="Q58" s="66">
        <f t="shared" si="4"/>
        <v>0</v>
      </c>
      <c r="R58" s="69">
        <f t="shared" si="3"/>
        <v>0</v>
      </c>
      <c r="S58" s="3"/>
    </row>
    <row r="59" spans="1:19" ht="18" customHeight="1" x14ac:dyDescent="0.2">
      <c r="A59" s="6">
        <f t="shared" si="5"/>
        <v>37</v>
      </c>
      <c r="B59" s="118"/>
      <c r="C59" s="162"/>
      <c r="D59" s="162"/>
      <c r="E59" s="119"/>
      <c r="F59" s="119"/>
      <c r="G59" s="120"/>
      <c r="H59" s="121"/>
      <c r="I59" s="119"/>
      <c r="J59" s="122"/>
      <c r="K59" s="54">
        <f t="shared" si="6"/>
        <v>0</v>
      </c>
      <c r="L59" s="66">
        <f t="shared" si="7"/>
        <v>0</v>
      </c>
      <c r="M59" s="69">
        <f t="shared" si="8"/>
        <v>0</v>
      </c>
      <c r="N59" s="123"/>
      <c r="O59" s="122"/>
      <c r="P59" s="54">
        <v>0.5</v>
      </c>
      <c r="Q59" s="66">
        <f t="shared" si="4"/>
        <v>0</v>
      </c>
      <c r="R59" s="69">
        <f t="shared" si="3"/>
        <v>0</v>
      </c>
      <c r="S59" s="3"/>
    </row>
    <row r="60" spans="1:19" ht="18" customHeight="1" x14ac:dyDescent="0.2">
      <c r="A60" s="6">
        <f t="shared" si="5"/>
        <v>38</v>
      </c>
      <c r="B60" s="118"/>
      <c r="C60" s="162"/>
      <c r="D60" s="162"/>
      <c r="E60" s="119"/>
      <c r="F60" s="119"/>
      <c r="G60" s="120"/>
      <c r="H60" s="121"/>
      <c r="I60" s="119"/>
      <c r="J60" s="122"/>
      <c r="K60" s="54">
        <f t="shared" si="6"/>
        <v>0</v>
      </c>
      <c r="L60" s="66">
        <f t="shared" si="7"/>
        <v>0</v>
      </c>
      <c r="M60" s="69">
        <f t="shared" si="8"/>
        <v>0</v>
      </c>
      <c r="N60" s="123"/>
      <c r="O60" s="122"/>
      <c r="P60" s="54">
        <v>0.5</v>
      </c>
      <c r="Q60" s="66">
        <f t="shared" si="4"/>
        <v>0</v>
      </c>
      <c r="R60" s="69">
        <f t="shared" si="3"/>
        <v>0</v>
      </c>
      <c r="S60" s="3"/>
    </row>
    <row r="61" spans="1:19" ht="18" customHeight="1" x14ac:dyDescent="0.2">
      <c r="A61" s="6">
        <f t="shared" si="5"/>
        <v>39</v>
      </c>
      <c r="B61" s="118"/>
      <c r="C61" s="162"/>
      <c r="D61" s="162"/>
      <c r="E61" s="119"/>
      <c r="F61" s="119"/>
      <c r="G61" s="120"/>
      <c r="H61" s="121"/>
      <c r="I61" s="119"/>
      <c r="J61" s="122"/>
      <c r="K61" s="54">
        <f t="shared" si="6"/>
        <v>0</v>
      </c>
      <c r="L61" s="66">
        <f t="shared" si="7"/>
        <v>0</v>
      </c>
      <c r="M61" s="69">
        <f t="shared" si="8"/>
        <v>0</v>
      </c>
      <c r="N61" s="123"/>
      <c r="O61" s="122"/>
      <c r="P61" s="54">
        <v>0.5</v>
      </c>
      <c r="Q61" s="66">
        <f t="shared" si="4"/>
        <v>0</v>
      </c>
      <c r="R61" s="69">
        <f t="shared" si="3"/>
        <v>0</v>
      </c>
      <c r="S61" s="3"/>
    </row>
    <row r="62" spans="1:19" ht="18" customHeight="1" x14ac:dyDescent="0.2">
      <c r="A62" s="6">
        <f t="shared" si="5"/>
        <v>40</v>
      </c>
      <c r="B62" s="118"/>
      <c r="C62" s="162"/>
      <c r="D62" s="162"/>
      <c r="E62" s="119"/>
      <c r="F62" s="119"/>
      <c r="G62" s="120"/>
      <c r="H62" s="121"/>
      <c r="I62" s="119"/>
      <c r="J62" s="122"/>
      <c r="K62" s="54">
        <f t="shared" si="6"/>
        <v>0</v>
      </c>
      <c r="L62" s="66">
        <f t="shared" si="7"/>
        <v>0</v>
      </c>
      <c r="M62" s="69">
        <f t="shared" si="8"/>
        <v>0</v>
      </c>
      <c r="N62" s="123"/>
      <c r="O62" s="122"/>
      <c r="P62" s="54">
        <v>0.5</v>
      </c>
      <c r="Q62" s="66">
        <f t="shared" si="4"/>
        <v>0</v>
      </c>
      <c r="R62" s="69">
        <f t="shared" si="3"/>
        <v>0</v>
      </c>
      <c r="S62" s="3"/>
    </row>
    <row r="63" spans="1:19" ht="18" customHeight="1" x14ac:dyDescent="0.2">
      <c r="A63" s="6">
        <f t="shared" si="5"/>
        <v>41</v>
      </c>
      <c r="B63" s="118"/>
      <c r="C63" s="162"/>
      <c r="D63" s="162"/>
      <c r="E63" s="119"/>
      <c r="F63" s="119"/>
      <c r="G63" s="120"/>
      <c r="H63" s="121"/>
      <c r="I63" s="119"/>
      <c r="J63" s="122"/>
      <c r="K63" s="54">
        <f t="shared" si="6"/>
        <v>0</v>
      </c>
      <c r="L63" s="66">
        <f t="shared" si="7"/>
        <v>0</v>
      </c>
      <c r="M63" s="69">
        <f t="shared" si="8"/>
        <v>0</v>
      </c>
      <c r="N63" s="123"/>
      <c r="O63" s="122"/>
      <c r="P63" s="54">
        <v>0.5</v>
      </c>
      <c r="Q63" s="66">
        <f t="shared" si="4"/>
        <v>0</v>
      </c>
      <c r="R63" s="69">
        <f t="shared" si="3"/>
        <v>0</v>
      </c>
      <c r="S63" s="3"/>
    </row>
    <row r="64" spans="1:19" ht="18" customHeight="1" x14ac:dyDescent="0.2">
      <c r="A64" s="6">
        <f t="shared" si="5"/>
        <v>42</v>
      </c>
      <c r="B64" s="118"/>
      <c r="C64" s="162"/>
      <c r="D64" s="162"/>
      <c r="E64" s="119"/>
      <c r="F64" s="119"/>
      <c r="G64" s="120"/>
      <c r="H64" s="121"/>
      <c r="I64" s="119"/>
      <c r="J64" s="122"/>
      <c r="K64" s="54">
        <f t="shared" si="6"/>
        <v>0</v>
      </c>
      <c r="L64" s="66">
        <f t="shared" si="7"/>
        <v>0</v>
      </c>
      <c r="M64" s="69">
        <f t="shared" si="8"/>
        <v>0</v>
      </c>
      <c r="N64" s="123"/>
      <c r="O64" s="122"/>
      <c r="P64" s="54">
        <v>0.5</v>
      </c>
      <c r="Q64" s="66">
        <f t="shared" si="4"/>
        <v>0</v>
      </c>
      <c r="R64" s="69">
        <f t="shared" si="3"/>
        <v>0</v>
      </c>
      <c r="S64" s="3"/>
    </row>
    <row r="65" spans="1:19" ht="18" customHeight="1" x14ac:dyDescent="0.2">
      <c r="A65" s="6">
        <f t="shared" si="5"/>
        <v>43</v>
      </c>
      <c r="B65" s="118"/>
      <c r="C65" s="162"/>
      <c r="D65" s="162"/>
      <c r="E65" s="119"/>
      <c r="F65" s="119"/>
      <c r="G65" s="120"/>
      <c r="H65" s="121"/>
      <c r="I65" s="119"/>
      <c r="J65" s="122"/>
      <c r="K65" s="54">
        <f t="shared" si="6"/>
        <v>0</v>
      </c>
      <c r="L65" s="66">
        <f t="shared" si="7"/>
        <v>0</v>
      </c>
      <c r="M65" s="69">
        <f t="shared" si="8"/>
        <v>0</v>
      </c>
      <c r="N65" s="123"/>
      <c r="O65" s="122"/>
      <c r="P65" s="54">
        <v>0.5</v>
      </c>
      <c r="Q65" s="66">
        <f t="shared" si="4"/>
        <v>0</v>
      </c>
      <c r="R65" s="69">
        <f t="shared" si="3"/>
        <v>0</v>
      </c>
      <c r="S65" s="3"/>
    </row>
    <row r="66" spans="1:19" ht="18" customHeight="1" x14ac:dyDescent="0.2">
      <c r="A66" s="6">
        <f t="shared" si="5"/>
        <v>44</v>
      </c>
      <c r="B66" s="118"/>
      <c r="C66" s="162"/>
      <c r="D66" s="162"/>
      <c r="E66" s="119"/>
      <c r="F66" s="119"/>
      <c r="G66" s="120"/>
      <c r="H66" s="121"/>
      <c r="I66" s="119"/>
      <c r="J66" s="122"/>
      <c r="K66" s="54">
        <f t="shared" si="6"/>
        <v>0</v>
      </c>
      <c r="L66" s="66">
        <f t="shared" si="7"/>
        <v>0</v>
      </c>
      <c r="M66" s="69">
        <f t="shared" si="8"/>
        <v>0</v>
      </c>
      <c r="N66" s="123"/>
      <c r="O66" s="122"/>
      <c r="P66" s="54">
        <v>0.5</v>
      </c>
      <c r="Q66" s="66">
        <f t="shared" si="4"/>
        <v>0</v>
      </c>
      <c r="R66" s="69">
        <f t="shared" si="3"/>
        <v>0</v>
      </c>
      <c r="S66" s="3"/>
    </row>
    <row r="67" spans="1:19" ht="18" customHeight="1" x14ac:dyDescent="0.2">
      <c r="A67" s="6">
        <f t="shared" si="5"/>
        <v>45</v>
      </c>
      <c r="B67" s="118"/>
      <c r="C67" s="162"/>
      <c r="D67" s="162"/>
      <c r="E67" s="119"/>
      <c r="F67" s="119"/>
      <c r="G67" s="120"/>
      <c r="H67" s="121"/>
      <c r="I67" s="119"/>
      <c r="J67" s="122"/>
      <c r="K67" s="54">
        <f t="shared" si="6"/>
        <v>0</v>
      </c>
      <c r="L67" s="66">
        <f t="shared" si="7"/>
        <v>0</v>
      </c>
      <c r="M67" s="69">
        <f t="shared" si="8"/>
        <v>0</v>
      </c>
      <c r="N67" s="123"/>
      <c r="O67" s="122"/>
      <c r="P67" s="54">
        <v>0.5</v>
      </c>
      <c r="Q67" s="66">
        <f t="shared" si="4"/>
        <v>0</v>
      </c>
      <c r="R67" s="69">
        <f t="shared" si="3"/>
        <v>0</v>
      </c>
      <c r="S67" s="3"/>
    </row>
    <row r="68" spans="1:19" ht="18" customHeight="1" x14ac:dyDescent="0.2">
      <c r="A68" s="6">
        <f t="shared" si="5"/>
        <v>46</v>
      </c>
      <c r="B68" s="118"/>
      <c r="C68" s="162"/>
      <c r="D68" s="162"/>
      <c r="E68" s="119"/>
      <c r="F68" s="119"/>
      <c r="G68" s="120"/>
      <c r="H68" s="121"/>
      <c r="I68" s="119"/>
      <c r="J68" s="122"/>
      <c r="K68" s="54">
        <f t="shared" si="6"/>
        <v>0</v>
      </c>
      <c r="L68" s="66">
        <f t="shared" si="7"/>
        <v>0</v>
      </c>
      <c r="M68" s="69">
        <f t="shared" si="8"/>
        <v>0</v>
      </c>
      <c r="N68" s="123"/>
      <c r="O68" s="122"/>
      <c r="P68" s="54">
        <v>0.5</v>
      </c>
      <c r="Q68" s="66">
        <f t="shared" si="4"/>
        <v>0</v>
      </c>
      <c r="R68" s="69">
        <f t="shared" si="3"/>
        <v>0</v>
      </c>
      <c r="S68" s="3"/>
    </row>
    <row r="69" spans="1:19" ht="18" customHeight="1" x14ac:dyDescent="0.2">
      <c r="A69" s="6">
        <f t="shared" si="5"/>
        <v>47</v>
      </c>
      <c r="B69" s="118"/>
      <c r="C69" s="162"/>
      <c r="D69" s="162"/>
      <c r="E69" s="119"/>
      <c r="F69" s="119"/>
      <c r="G69" s="120"/>
      <c r="H69" s="121"/>
      <c r="I69" s="119"/>
      <c r="J69" s="122"/>
      <c r="K69" s="54">
        <f t="shared" si="6"/>
        <v>0</v>
      </c>
      <c r="L69" s="66">
        <f t="shared" si="7"/>
        <v>0</v>
      </c>
      <c r="M69" s="69">
        <f t="shared" si="8"/>
        <v>0</v>
      </c>
      <c r="N69" s="123"/>
      <c r="O69" s="122"/>
      <c r="P69" s="54">
        <v>0.5</v>
      </c>
      <c r="Q69" s="66">
        <f t="shared" si="4"/>
        <v>0</v>
      </c>
      <c r="R69" s="69">
        <f t="shared" si="3"/>
        <v>0</v>
      </c>
      <c r="S69" s="3"/>
    </row>
    <row r="70" spans="1:19" ht="18" customHeight="1" x14ac:dyDescent="0.2">
      <c r="A70" s="6">
        <f t="shared" si="5"/>
        <v>48</v>
      </c>
      <c r="B70" s="118"/>
      <c r="C70" s="162"/>
      <c r="D70" s="162"/>
      <c r="E70" s="119"/>
      <c r="F70" s="119"/>
      <c r="G70" s="120"/>
      <c r="H70" s="121"/>
      <c r="I70" s="119"/>
      <c r="J70" s="122"/>
      <c r="K70" s="54">
        <f t="shared" si="6"/>
        <v>0</v>
      </c>
      <c r="L70" s="66">
        <f t="shared" si="7"/>
        <v>0</v>
      </c>
      <c r="M70" s="69">
        <f t="shared" si="8"/>
        <v>0</v>
      </c>
      <c r="N70" s="123"/>
      <c r="O70" s="122"/>
      <c r="P70" s="54">
        <v>0.5</v>
      </c>
      <c r="Q70" s="66">
        <f t="shared" si="4"/>
        <v>0</v>
      </c>
      <c r="R70" s="69">
        <f t="shared" si="3"/>
        <v>0</v>
      </c>
      <c r="S70" s="3"/>
    </row>
    <row r="71" spans="1:19" ht="18" customHeight="1" x14ac:dyDescent="0.2">
      <c r="A71" s="6">
        <f t="shared" si="5"/>
        <v>49</v>
      </c>
      <c r="B71" s="118"/>
      <c r="C71" s="162"/>
      <c r="D71" s="162"/>
      <c r="E71" s="119"/>
      <c r="F71" s="119"/>
      <c r="G71" s="120"/>
      <c r="H71" s="121"/>
      <c r="I71" s="119"/>
      <c r="J71" s="122"/>
      <c r="K71" s="54">
        <f t="shared" si="6"/>
        <v>0</v>
      </c>
      <c r="L71" s="66">
        <f t="shared" si="7"/>
        <v>0</v>
      </c>
      <c r="M71" s="69">
        <f t="shared" si="8"/>
        <v>0</v>
      </c>
      <c r="N71" s="123"/>
      <c r="O71" s="122"/>
      <c r="P71" s="54">
        <v>0.5</v>
      </c>
      <c r="Q71" s="66">
        <f t="shared" si="4"/>
        <v>0</v>
      </c>
      <c r="R71" s="69">
        <f t="shared" si="3"/>
        <v>0</v>
      </c>
      <c r="S71" s="3"/>
    </row>
    <row r="72" spans="1:19" ht="18" customHeight="1" thickBot="1" x14ac:dyDescent="0.25">
      <c r="A72" s="6">
        <f t="shared" si="5"/>
        <v>50</v>
      </c>
      <c r="B72" s="124"/>
      <c r="C72" s="163"/>
      <c r="D72" s="163"/>
      <c r="E72" s="125"/>
      <c r="F72" s="125"/>
      <c r="G72" s="126"/>
      <c r="H72" s="127"/>
      <c r="I72" s="125"/>
      <c r="J72" s="128"/>
      <c r="K72" s="55">
        <f t="shared" si="6"/>
        <v>0</v>
      </c>
      <c r="L72" s="67">
        <f t="shared" si="7"/>
        <v>0</v>
      </c>
      <c r="M72" s="70">
        <f t="shared" si="8"/>
        <v>0</v>
      </c>
      <c r="N72" s="129"/>
      <c r="O72" s="128"/>
      <c r="P72" s="55">
        <v>0.5</v>
      </c>
      <c r="Q72" s="67">
        <f t="shared" si="4"/>
        <v>0</v>
      </c>
      <c r="R72" s="70">
        <f t="shared" si="3"/>
        <v>0</v>
      </c>
      <c r="S72" s="3"/>
    </row>
    <row r="73" spans="1:19" ht="15.75" x14ac:dyDescent="0.25">
      <c r="A73" s="3"/>
      <c r="B73" s="3"/>
      <c r="C73" s="3"/>
      <c r="D73" s="3"/>
      <c r="E73" s="3"/>
      <c r="F73" s="3"/>
      <c r="G73" s="3"/>
      <c r="H73" s="3"/>
      <c r="I73" s="3"/>
      <c r="J73" s="7"/>
      <c r="K73" s="7"/>
      <c r="L73" s="7"/>
      <c r="M73" s="7"/>
      <c r="N73" s="7"/>
      <c r="O73" s="7"/>
      <c r="P73" s="7"/>
      <c r="Q73" s="7"/>
      <c r="R73" s="7"/>
      <c r="S73" s="3"/>
    </row>
    <row r="74" spans="1:19" ht="16.5" thickBot="1" x14ac:dyDescent="0.3">
      <c r="A74" s="3"/>
      <c r="B74" s="3"/>
      <c r="C74" s="3"/>
      <c r="D74" s="3"/>
      <c r="E74" s="3"/>
      <c r="F74" s="3"/>
      <c r="G74" s="3"/>
      <c r="H74" s="3"/>
      <c r="I74" s="3"/>
      <c r="J74" s="7"/>
      <c r="K74" s="7"/>
      <c r="L74" s="7"/>
      <c r="M74" s="7"/>
      <c r="N74" s="7"/>
      <c r="O74" s="7"/>
      <c r="P74" s="7"/>
      <c r="Q74" s="7"/>
      <c r="R74" s="7"/>
      <c r="S74" s="3"/>
    </row>
    <row r="75" spans="1:19" ht="23.25" x14ac:dyDescent="0.35">
      <c r="A75" s="3"/>
      <c r="B75" s="86" t="s">
        <v>42</v>
      </c>
      <c r="C75" s="164"/>
      <c r="D75" s="164"/>
      <c r="E75" s="9"/>
      <c r="F75" s="9"/>
      <c r="G75" s="82"/>
      <c r="H75" s="3"/>
      <c r="I75" s="3"/>
      <c r="J75" s="7"/>
      <c r="K75" s="80"/>
      <c r="L75" s="79" t="s">
        <v>41</v>
      </c>
      <c r="M75" s="74"/>
      <c r="N75" s="74"/>
      <c r="O75" s="74"/>
      <c r="P75" s="74"/>
      <c r="Q75" s="74"/>
      <c r="R75" s="75"/>
      <c r="S75" s="3"/>
    </row>
    <row r="76" spans="1:19" ht="15.75" x14ac:dyDescent="0.25">
      <c r="A76" s="3"/>
      <c r="B76" s="76" t="s">
        <v>13</v>
      </c>
      <c r="C76" s="165"/>
      <c r="D76" s="165"/>
      <c r="E76" s="11"/>
      <c r="F76" s="11"/>
      <c r="G76" s="82"/>
      <c r="H76" s="3"/>
      <c r="I76" s="3"/>
      <c r="J76" s="7"/>
      <c r="K76" s="81"/>
      <c r="L76" s="11"/>
      <c r="M76" s="11"/>
      <c r="N76" s="11"/>
      <c r="O76" s="11"/>
      <c r="P76" s="11"/>
      <c r="Q76" s="11"/>
      <c r="R76" s="12"/>
      <c r="S76" s="3"/>
    </row>
    <row r="77" spans="1:19" ht="18.75" x14ac:dyDescent="0.25">
      <c r="A77" s="3"/>
      <c r="B77" s="13" t="s">
        <v>50</v>
      </c>
      <c r="C77" s="166"/>
      <c r="D77" s="166"/>
      <c r="E77" s="11"/>
      <c r="F77" s="11"/>
      <c r="G77" s="82"/>
      <c r="H77" s="3"/>
      <c r="I77" s="3"/>
      <c r="J77" s="7"/>
      <c r="K77" s="81"/>
      <c r="L77" s="20" t="s">
        <v>43</v>
      </c>
      <c r="M77" s="77">
        <f>SUM(M23:M72)</f>
        <v>262410</v>
      </c>
      <c r="N77" s="11"/>
      <c r="O77" s="11"/>
      <c r="P77" s="11"/>
      <c r="Q77" s="20" t="s">
        <v>44</v>
      </c>
      <c r="R77" s="78">
        <f>SUM(R23:R72)</f>
        <v>66600</v>
      </c>
      <c r="S77" s="3"/>
    </row>
    <row r="78" spans="1:19" ht="15.75" x14ac:dyDescent="0.25">
      <c r="A78" s="3"/>
      <c r="B78" s="13" t="s">
        <v>14</v>
      </c>
      <c r="C78" s="166"/>
      <c r="D78" s="166"/>
      <c r="E78" s="11"/>
      <c r="F78" s="11"/>
      <c r="G78" s="82"/>
      <c r="H78" s="3"/>
      <c r="I78" s="3"/>
      <c r="J78" s="7"/>
      <c r="K78" s="81"/>
      <c r="L78" s="11"/>
      <c r="M78" s="11"/>
      <c r="N78" s="11"/>
      <c r="O78" s="11"/>
      <c r="P78" s="11"/>
      <c r="Q78" s="11"/>
      <c r="R78" s="15"/>
      <c r="S78" s="3"/>
    </row>
    <row r="79" spans="1:19" ht="18" x14ac:dyDescent="0.25">
      <c r="A79" s="3"/>
      <c r="B79" s="76" t="s">
        <v>15</v>
      </c>
      <c r="C79" s="165"/>
      <c r="D79" s="165"/>
      <c r="E79" s="11"/>
      <c r="F79" s="11"/>
      <c r="G79" s="82"/>
      <c r="H79" s="3"/>
      <c r="I79" s="3"/>
      <c r="J79" s="7"/>
      <c r="K79" s="81"/>
      <c r="L79" s="14"/>
      <c r="M79" s="14"/>
      <c r="N79" s="14"/>
      <c r="O79" s="14"/>
      <c r="P79" s="29"/>
      <c r="Q79" s="20" t="s">
        <v>46</v>
      </c>
      <c r="R79" s="78">
        <f>R77+M77</f>
        <v>329010</v>
      </c>
      <c r="S79" s="3"/>
    </row>
    <row r="80" spans="1:19" ht="18.75" x14ac:dyDescent="0.25">
      <c r="A80" s="3"/>
      <c r="B80" s="13" t="s">
        <v>49</v>
      </c>
      <c r="C80" s="166"/>
      <c r="D80" s="166"/>
      <c r="E80" s="11"/>
      <c r="F80" s="11"/>
      <c r="G80" s="82"/>
      <c r="H80" s="3"/>
      <c r="I80" s="3"/>
      <c r="J80" s="7"/>
      <c r="K80" s="81"/>
      <c r="L80" s="14"/>
      <c r="M80" s="14"/>
      <c r="N80" s="14"/>
      <c r="O80" s="14"/>
      <c r="P80" s="29"/>
      <c r="Q80" s="20" t="s">
        <v>47</v>
      </c>
      <c r="R80" s="78">
        <f>R79/12</f>
        <v>27417.5</v>
      </c>
      <c r="S80" s="3"/>
    </row>
    <row r="81" spans="1:19" ht="18.75" x14ac:dyDescent="0.3">
      <c r="A81" s="3"/>
      <c r="B81" s="13" t="s">
        <v>16</v>
      </c>
      <c r="C81" s="166"/>
      <c r="D81" s="166"/>
      <c r="E81" s="11"/>
      <c r="F81" s="11"/>
      <c r="G81" s="82"/>
      <c r="H81" s="3"/>
      <c r="I81" s="3"/>
      <c r="J81" s="7"/>
      <c r="K81" s="81"/>
      <c r="L81" s="14"/>
      <c r="M81" s="14"/>
      <c r="N81" s="14"/>
      <c r="O81" s="14"/>
      <c r="P81" s="14"/>
      <c r="Q81" s="91" t="s">
        <v>45</v>
      </c>
      <c r="R81" s="15"/>
      <c r="S81" s="3"/>
    </row>
    <row r="82" spans="1:19" ht="19.5" thickBot="1" x14ac:dyDescent="0.3">
      <c r="A82" s="3"/>
      <c r="B82" s="28" t="s">
        <v>48</v>
      </c>
      <c r="C82" s="167"/>
      <c r="D82" s="167"/>
      <c r="E82" s="26"/>
      <c r="F82" s="26"/>
      <c r="G82" s="82"/>
      <c r="H82" s="3"/>
      <c r="I82" s="3"/>
      <c r="J82" s="7"/>
      <c r="K82" s="7"/>
      <c r="L82" s="92"/>
      <c r="M82" s="25"/>
      <c r="N82" s="25"/>
      <c r="O82" s="25"/>
      <c r="P82" s="25"/>
      <c r="Q82" s="25"/>
      <c r="R82" s="30"/>
      <c r="S82" s="3"/>
    </row>
    <row r="83" spans="1:19" ht="15.75" x14ac:dyDescent="0.25">
      <c r="A83" s="3"/>
      <c r="B83" s="3"/>
      <c r="C83" s="3"/>
      <c r="D83" s="3"/>
      <c r="E83" s="3"/>
      <c r="F83" s="3"/>
      <c r="G83" s="3"/>
      <c r="H83" s="3"/>
      <c r="I83" s="3"/>
      <c r="J83" s="7"/>
      <c r="K83" s="7"/>
      <c r="L83" s="7"/>
      <c r="M83" s="7"/>
      <c r="N83" s="7"/>
      <c r="O83" s="7"/>
      <c r="P83" s="7"/>
      <c r="Q83" s="7"/>
      <c r="R83" s="7"/>
      <c r="S83" s="3"/>
    </row>
    <row r="84" spans="1:19" ht="15.75" x14ac:dyDescent="0.25">
      <c r="A84" s="3"/>
      <c r="B84" s="3"/>
      <c r="C84" s="3"/>
      <c r="D84" s="3"/>
      <c r="E84" s="3"/>
      <c r="F84" s="3"/>
      <c r="G84" s="3"/>
      <c r="H84" s="3"/>
      <c r="I84" s="3"/>
      <c r="J84" s="7"/>
      <c r="K84" s="7"/>
      <c r="L84" s="7"/>
      <c r="M84" s="7"/>
      <c r="N84" s="7"/>
      <c r="O84" s="7"/>
      <c r="P84" s="7"/>
      <c r="Q84" s="7"/>
      <c r="R84" s="7"/>
      <c r="S84" s="3"/>
    </row>
    <row r="85" spans="1:19" ht="15.75" x14ac:dyDescent="0.25">
      <c r="J85"/>
      <c r="K85"/>
      <c r="L85"/>
      <c r="M85"/>
      <c r="N85"/>
      <c r="O85"/>
      <c r="P85"/>
      <c r="Q85"/>
      <c r="R85"/>
    </row>
    <row r="86" spans="1:19" ht="15.75" x14ac:dyDescent="0.25">
      <c r="J86"/>
      <c r="K86"/>
      <c r="L86"/>
      <c r="M86"/>
      <c r="N86"/>
      <c r="O86"/>
      <c r="P86"/>
      <c r="Q86"/>
      <c r="R86"/>
    </row>
    <row r="87" spans="1:19" ht="15.75" x14ac:dyDescent="0.25">
      <c r="J87"/>
      <c r="K87"/>
      <c r="L87"/>
      <c r="M87"/>
      <c r="N87"/>
      <c r="O87"/>
      <c r="P87"/>
      <c r="Q87"/>
      <c r="R87"/>
    </row>
  </sheetData>
  <sheetProtection algorithmName="SHA-512" hashValue="x/nPbkXtmsLkk/hTOG+p+xyMpHQbtbbkDgOZhX92rXm9eL+YxaKkDxv+1MPMO3Omt6nwBsyZKVmEvFTwLHasag==" saltValue="2eZdSPClcIvU1f5GkcIg4g==" spinCount="100000" sheet="1" selectLockedCells="1"/>
  <mergeCells count="1">
    <mergeCell ref="P1:S2"/>
  </mergeCells>
  <dataValidations count="3">
    <dataValidation type="list" allowBlank="1" showInputMessage="1" showErrorMessage="1" sqref="I23:I72" xr:uid="{2415AD5D-9493-4047-9733-5C7F3FCCB92B}">
      <formula1>"RAC-1, RAC-2, RAC-3"</formula1>
    </dataValidation>
    <dataValidation type="list" allowBlank="1" showInputMessage="1" showErrorMessage="1" sqref="F23:F72" xr:uid="{CC15FD96-C587-4123-B4FF-923152B83E30}">
      <formula1>"Asphalt-Rubber/Field Blend, Terminal Blend"</formula1>
    </dataValidation>
    <dataValidation type="list" allowBlank="1" showInputMessage="1" showErrorMessage="1" sqref="E23:E72" xr:uid="{3F73BD83-86F3-4AAF-9276-E13F46C0FF8E}">
      <formula1>"Hot-Mix, Chip Seal, Hot-Mix and Chip Seal"</formula1>
    </dataValidation>
  </dataValidations>
  <printOptions horizontalCentered="1"/>
  <pageMargins left="0.45" right="0.45" top="0.75" bottom="1.25" header="0.3" footer="0.3"/>
  <pageSetup paperSize="5" scale="36" fitToHeight="0" orientation="landscape" cellComments="asDisplayed" r:id="rId1"/>
  <headerFooter>
    <oddFooter>Page &amp;P of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9BAD4F-C063-4135-BFB5-FD514C86D6B7}">
  <sheetPr>
    <tabColor theme="5" tint="0.79998168889431442"/>
    <pageSetUpPr fitToPage="1"/>
  </sheetPr>
  <dimension ref="A1:S87"/>
  <sheetViews>
    <sheetView showGridLines="0" topLeftCell="C5" zoomScaleNormal="100" workbookViewId="0">
      <selection activeCell="C24" sqref="C24"/>
    </sheetView>
  </sheetViews>
  <sheetFormatPr defaultRowHeight="15" x14ac:dyDescent="0.2"/>
  <cols>
    <col min="1" max="1" width="5.7109375" style="1" customWidth="1"/>
    <col min="2" max="2" width="90.7109375" style="1" customWidth="1"/>
    <col min="3" max="4" width="31.7109375" style="1" customWidth="1"/>
    <col min="5" max="5" width="24.7109375" style="1" customWidth="1"/>
    <col min="6" max="6" width="30.7109375" style="1" customWidth="1"/>
    <col min="7" max="8" width="19.7109375" style="1" customWidth="1"/>
    <col min="9" max="18" width="22.7109375" style="1" customWidth="1"/>
    <col min="19" max="19" width="5.7109375" style="1" customWidth="1"/>
    <col min="20" max="16384" width="9.140625" style="1"/>
  </cols>
  <sheetData>
    <row r="1" spans="1:19" ht="45.95" customHeight="1" x14ac:dyDescent="0.6">
      <c r="A1" s="2"/>
      <c r="B1" s="184" t="s">
        <v>111</v>
      </c>
      <c r="C1" s="155"/>
      <c r="D1" s="155"/>
      <c r="E1" s="3"/>
      <c r="F1" s="3"/>
      <c r="G1" s="4"/>
      <c r="H1" s="3"/>
      <c r="I1" s="5"/>
      <c r="J1" s="154" t="s">
        <v>23</v>
      </c>
      <c r="K1" s="3"/>
      <c r="L1" s="3"/>
      <c r="M1" s="3"/>
      <c r="N1" s="3"/>
      <c r="O1" s="3"/>
      <c r="P1" s="185" t="s">
        <v>113</v>
      </c>
      <c r="Q1" s="185"/>
      <c r="R1" s="185"/>
      <c r="S1" s="185"/>
    </row>
    <row r="2" spans="1:19" ht="45.95" customHeight="1" x14ac:dyDescent="0.2">
      <c r="A2" s="3"/>
      <c r="B2" s="3"/>
      <c r="C2" s="3"/>
      <c r="D2" s="3"/>
      <c r="E2" s="3"/>
      <c r="F2" s="3"/>
      <c r="G2" s="3"/>
      <c r="H2" s="3"/>
      <c r="I2" s="3"/>
      <c r="J2" s="154"/>
      <c r="K2" s="3"/>
      <c r="L2" s="3"/>
      <c r="M2" s="3"/>
      <c r="N2" s="3"/>
      <c r="O2" s="3"/>
      <c r="P2" s="185"/>
      <c r="Q2" s="185"/>
      <c r="R2" s="185"/>
      <c r="S2" s="185"/>
    </row>
    <row r="3" spans="1:19" ht="33.950000000000003" customHeight="1" x14ac:dyDescent="0.2">
      <c r="A3" s="3"/>
      <c r="B3" s="3"/>
      <c r="C3" s="3"/>
      <c r="D3" s="3"/>
      <c r="E3" s="3"/>
      <c r="F3" s="3"/>
      <c r="G3" s="3"/>
      <c r="H3" s="3"/>
      <c r="I3" s="3"/>
      <c r="J3" s="153"/>
      <c r="K3" s="3"/>
      <c r="L3" s="3"/>
      <c r="M3" s="3"/>
      <c r="N3" s="3"/>
      <c r="O3" s="3"/>
      <c r="P3" s="3"/>
      <c r="Q3" s="3"/>
      <c r="R3" s="3"/>
      <c r="S3" s="3"/>
    </row>
    <row r="4" spans="1:19" ht="15" customHeight="1" x14ac:dyDescent="0.35">
      <c r="A4" s="3"/>
      <c r="B4" s="3"/>
      <c r="C4" s="3"/>
      <c r="D4" s="3"/>
      <c r="E4" s="3"/>
      <c r="F4" s="3"/>
      <c r="G4" s="3"/>
      <c r="H4" s="3"/>
      <c r="I4" s="3"/>
      <c r="J4" s="3"/>
      <c r="K4" s="93"/>
      <c r="L4" s="93"/>
      <c r="M4" s="103"/>
      <c r="N4" s="3"/>
      <c r="O4" s="3"/>
      <c r="P4" s="3"/>
      <c r="Q4" s="3"/>
      <c r="R4" s="3"/>
      <c r="S4" s="3"/>
    </row>
    <row r="5" spans="1:19" ht="15.75" customHeight="1" x14ac:dyDescent="0.35">
      <c r="A5" s="112" t="s">
        <v>56</v>
      </c>
      <c r="B5" s="3"/>
      <c r="C5" s="3"/>
      <c r="D5" s="3"/>
      <c r="E5" s="3"/>
      <c r="F5" s="3"/>
      <c r="G5" s="3"/>
      <c r="H5" s="3"/>
      <c r="I5" s="3"/>
      <c r="J5" s="3"/>
      <c r="K5" s="93"/>
      <c r="L5" s="93"/>
      <c r="M5" s="103"/>
      <c r="N5" s="3"/>
      <c r="O5" s="3"/>
      <c r="P5" s="3"/>
      <c r="Q5" s="3"/>
      <c r="R5" s="3"/>
      <c r="S5" s="3"/>
    </row>
    <row r="6" spans="1:19" ht="23.25" customHeight="1" x14ac:dyDescent="0.2">
      <c r="A6" s="114" t="s">
        <v>57</v>
      </c>
      <c r="B6" s="115"/>
      <c r="C6" s="108"/>
      <c r="D6" s="108"/>
      <c r="E6" s="3"/>
      <c r="F6" s="3"/>
      <c r="G6" s="3"/>
      <c r="H6" s="3"/>
      <c r="I6" s="3"/>
      <c r="J6" s="3"/>
      <c r="K6" s="94"/>
      <c r="L6" s="100"/>
      <c r="M6" s="109"/>
      <c r="N6" s="3"/>
      <c r="O6" s="3"/>
      <c r="P6" s="3"/>
      <c r="Q6" s="3"/>
      <c r="R6" s="3"/>
      <c r="S6" s="3"/>
    </row>
    <row r="7" spans="1:19" ht="15.75" customHeight="1" thickBot="1" x14ac:dyDescent="0.25">
      <c r="A7" s="111" t="s">
        <v>55</v>
      </c>
      <c r="B7" s="110"/>
      <c r="C7" s="110"/>
      <c r="D7" s="110"/>
      <c r="E7" s="3"/>
      <c r="F7" s="3"/>
      <c r="G7" s="3"/>
      <c r="H7" s="3"/>
      <c r="I7" s="3"/>
      <c r="J7" s="3"/>
      <c r="K7" s="94"/>
      <c r="L7" s="100"/>
      <c r="M7" s="102"/>
      <c r="N7" s="101"/>
      <c r="O7" s="101"/>
      <c r="P7" s="101"/>
      <c r="Q7" s="101"/>
      <c r="R7" s="101"/>
      <c r="S7" s="3"/>
    </row>
    <row r="8" spans="1:19" ht="23.25" customHeight="1" x14ac:dyDescent="0.35">
      <c r="A8" s="114" t="s">
        <v>66</v>
      </c>
      <c r="B8" s="115"/>
      <c r="C8" s="108"/>
      <c r="D8" s="108"/>
      <c r="E8" s="3"/>
      <c r="F8" s="3"/>
      <c r="G8" s="7"/>
      <c r="H8" s="7"/>
      <c r="I8" s="3"/>
      <c r="J8" s="3"/>
      <c r="K8" s="3"/>
      <c r="L8" s="8"/>
      <c r="M8" s="95" t="s">
        <v>24</v>
      </c>
      <c r="N8" s="9"/>
      <c r="O8" s="9"/>
      <c r="P8" s="9"/>
      <c r="Q8" s="9"/>
      <c r="R8" s="10"/>
      <c r="S8" s="3"/>
    </row>
    <row r="9" spans="1:19" ht="16.5" thickBot="1" x14ac:dyDescent="0.3">
      <c r="A9" s="3"/>
      <c r="B9" s="3"/>
      <c r="C9" s="3"/>
      <c r="D9" s="3"/>
      <c r="E9" s="3"/>
      <c r="F9" s="3"/>
      <c r="G9" s="7"/>
      <c r="H9" s="7"/>
      <c r="I9" s="3"/>
      <c r="J9" s="3"/>
      <c r="K9" s="3"/>
      <c r="L9" s="8"/>
      <c r="M9" s="96" t="s">
        <v>30</v>
      </c>
      <c r="N9" s="11"/>
      <c r="O9" s="11"/>
      <c r="P9" s="11"/>
      <c r="Q9" s="11"/>
      <c r="R9" s="12"/>
      <c r="S9" s="3"/>
    </row>
    <row r="10" spans="1:19" ht="23.25" x14ac:dyDescent="0.35">
      <c r="A10" s="3"/>
      <c r="B10" s="90" t="s">
        <v>1</v>
      </c>
      <c r="C10" s="156"/>
      <c r="D10" s="156"/>
      <c r="E10" s="34"/>
      <c r="F10" s="35"/>
      <c r="G10" s="7"/>
      <c r="H10" s="59" t="s">
        <v>52</v>
      </c>
      <c r="I10" s="9"/>
      <c r="J10" s="9"/>
      <c r="K10" s="10"/>
      <c r="L10" s="8"/>
      <c r="M10" s="11"/>
      <c r="N10" s="20"/>
      <c r="O10" s="99"/>
      <c r="P10" s="11"/>
      <c r="Q10" s="11"/>
      <c r="R10" s="15"/>
      <c r="S10" s="3"/>
    </row>
    <row r="11" spans="1:19" ht="20.100000000000001" customHeight="1" x14ac:dyDescent="0.25">
      <c r="A11" s="3"/>
      <c r="B11" s="105" t="s">
        <v>65</v>
      </c>
      <c r="C11" s="157"/>
      <c r="D11" s="157"/>
      <c r="E11" s="36"/>
      <c r="F11" s="37"/>
      <c r="G11" s="7"/>
      <c r="H11" s="84"/>
      <c r="I11" s="11"/>
      <c r="J11" s="11"/>
      <c r="K11" s="12"/>
      <c r="L11" s="8"/>
      <c r="M11" s="11"/>
      <c r="N11" s="20" t="s">
        <v>0</v>
      </c>
      <c r="O11" s="116">
        <v>1</v>
      </c>
      <c r="P11" s="11"/>
      <c r="Q11" s="11"/>
      <c r="R11" s="15"/>
      <c r="S11" s="3"/>
    </row>
    <row r="12" spans="1:19" ht="17.100000000000001" customHeight="1" x14ac:dyDescent="0.25">
      <c r="A12" s="3"/>
      <c r="B12" s="105" t="s">
        <v>51</v>
      </c>
      <c r="C12" s="157"/>
      <c r="D12" s="157"/>
      <c r="E12" s="36"/>
      <c r="F12" s="37"/>
      <c r="G12" s="7"/>
      <c r="H12" s="89">
        <f>R79</f>
        <v>329010</v>
      </c>
      <c r="I12" s="98" t="s">
        <v>54</v>
      </c>
      <c r="J12" s="97"/>
      <c r="K12" s="12"/>
      <c r="L12" s="8"/>
      <c r="M12" s="11"/>
      <c r="N12" s="87" t="s">
        <v>2</v>
      </c>
      <c r="O12" s="11"/>
      <c r="P12" s="11"/>
      <c r="Q12" s="11"/>
      <c r="R12" s="15"/>
      <c r="S12" s="3"/>
    </row>
    <row r="13" spans="1:19" ht="20.100000000000001" customHeight="1" x14ac:dyDescent="0.25">
      <c r="A13" s="3"/>
      <c r="B13" s="105" t="s">
        <v>107</v>
      </c>
      <c r="C13" s="157"/>
      <c r="D13" s="157"/>
      <c r="E13" s="36"/>
      <c r="F13" s="37"/>
      <c r="G13" s="7"/>
      <c r="H13" s="88"/>
      <c r="I13" s="85"/>
      <c r="J13" s="11"/>
      <c r="K13" s="12"/>
      <c r="L13" s="8"/>
      <c r="M13" s="11"/>
      <c r="N13" s="20" t="s">
        <v>3</v>
      </c>
      <c r="O13" s="117">
        <v>45717</v>
      </c>
      <c r="P13" s="21" t="s">
        <v>4</v>
      </c>
      <c r="Q13" s="117">
        <v>46478</v>
      </c>
      <c r="R13" s="15"/>
      <c r="S13" s="3"/>
    </row>
    <row r="14" spans="1:19" ht="17.100000000000001" customHeight="1" x14ac:dyDescent="0.25">
      <c r="A14" s="3"/>
      <c r="B14" s="31" t="s">
        <v>108</v>
      </c>
      <c r="C14" s="158"/>
      <c r="D14" s="158"/>
      <c r="E14" s="38"/>
      <c r="F14" s="39"/>
      <c r="G14" s="7"/>
      <c r="H14" s="89">
        <f>R80</f>
        <v>27417.5</v>
      </c>
      <c r="I14" s="98" t="s">
        <v>53</v>
      </c>
      <c r="J14" s="97"/>
      <c r="K14" s="12"/>
      <c r="L14" s="8"/>
      <c r="M14" s="11"/>
      <c r="N14" s="87" t="s">
        <v>5</v>
      </c>
      <c r="O14" s="11"/>
      <c r="P14" s="22"/>
      <c r="Q14" s="11"/>
      <c r="R14" s="23"/>
      <c r="S14" s="3"/>
    </row>
    <row r="15" spans="1:19" ht="17.100000000000001" customHeight="1" x14ac:dyDescent="0.25">
      <c r="A15" s="3"/>
      <c r="B15" s="31" t="s">
        <v>109</v>
      </c>
      <c r="C15" s="158"/>
      <c r="D15" s="158"/>
      <c r="E15" s="16"/>
      <c r="F15" s="17"/>
      <c r="G15" s="7"/>
      <c r="H15" s="84"/>
      <c r="I15" s="85"/>
      <c r="J15" s="11"/>
      <c r="K15" s="12"/>
      <c r="L15" s="8"/>
      <c r="M15" s="11"/>
      <c r="N15" s="11"/>
      <c r="O15" s="11"/>
      <c r="P15" s="11"/>
      <c r="Q15" s="22" t="s">
        <v>31</v>
      </c>
      <c r="R15" s="63">
        <f>SUM(L23:L72)</f>
        <v>45400</v>
      </c>
      <c r="S15" s="3"/>
    </row>
    <row r="16" spans="1:19" ht="17.100000000000001" customHeight="1" thickBot="1" x14ac:dyDescent="0.3">
      <c r="A16" s="3"/>
      <c r="B16" s="31" t="s">
        <v>25</v>
      </c>
      <c r="C16" s="158"/>
      <c r="D16" s="158"/>
      <c r="E16" s="16"/>
      <c r="F16" s="17"/>
      <c r="G16" s="7"/>
      <c r="H16" s="152" t="s">
        <v>64</v>
      </c>
      <c r="I16" s="151"/>
      <c r="J16" s="26"/>
      <c r="K16" s="27"/>
      <c r="L16" s="8"/>
      <c r="M16" s="11"/>
      <c r="N16" s="11"/>
      <c r="O16" s="11"/>
      <c r="P16" s="11"/>
      <c r="Q16" s="22" t="s">
        <v>32</v>
      </c>
      <c r="R16" s="63">
        <f>SUM(Q23:Q72)</f>
        <v>73000</v>
      </c>
      <c r="S16" s="3"/>
    </row>
    <row r="17" spans="1:19" ht="17.100000000000001" customHeight="1" x14ac:dyDescent="0.25">
      <c r="A17" s="3"/>
      <c r="B17" s="104" t="s">
        <v>28</v>
      </c>
      <c r="C17" s="159"/>
      <c r="D17" s="159"/>
      <c r="E17" s="16"/>
      <c r="F17" s="17"/>
      <c r="G17" s="7"/>
      <c r="H17" s="83"/>
      <c r="I17" s="106"/>
      <c r="J17" s="107"/>
      <c r="K17" s="3"/>
      <c r="L17" s="8"/>
      <c r="M17" s="11"/>
      <c r="N17" s="11"/>
      <c r="O17" s="11"/>
      <c r="P17" s="11"/>
      <c r="Q17" s="22"/>
      <c r="R17" s="24"/>
      <c r="S17" s="3"/>
    </row>
    <row r="18" spans="1:19" ht="23.25" x14ac:dyDescent="0.35">
      <c r="A18" s="3"/>
      <c r="B18" s="31" t="s">
        <v>26</v>
      </c>
      <c r="C18" s="158"/>
      <c r="D18" s="158"/>
      <c r="E18" s="16"/>
      <c r="F18" s="17"/>
      <c r="G18" s="7"/>
      <c r="H18" s="83"/>
      <c r="I18" s="83"/>
      <c r="J18" s="3"/>
      <c r="K18" s="3"/>
      <c r="L18" s="8"/>
      <c r="M18" s="11"/>
      <c r="N18" s="32"/>
      <c r="O18" s="32"/>
      <c r="P18" s="32"/>
      <c r="Q18" s="33" t="s">
        <v>6</v>
      </c>
      <c r="R18" s="64">
        <f>R15+R16</f>
        <v>118400</v>
      </c>
      <c r="S18" s="3"/>
    </row>
    <row r="19" spans="1:19" ht="17.100000000000001" customHeight="1" thickBot="1" x14ac:dyDescent="0.3">
      <c r="A19" s="3"/>
      <c r="B19" s="40" t="s">
        <v>27</v>
      </c>
      <c r="C19" s="160"/>
      <c r="D19" s="160"/>
      <c r="E19" s="18"/>
      <c r="F19" s="19"/>
      <c r="G19" s="7"/>
      <c r="H19" s="83"/>
      <c r="I19" s="83"/>
      <c r="J19" s="3"/>
      <c r="K19" s="3"/>
      <c r="L19" s="8"/>
      <c r="M19" s="25"/>
      <c r="N19" s="25"/>
      <c r="O19" s="25"/>
      <c r="P19" s="26"/>
      <c r="Q19" s="62" t="s">
        <v>7</v>
      </c>
      <c r="R19" s="27"/>
      <c r="S19" s="3"/>
    </row>
    <row r="20" spans="1:19" ht="15.75" x14ac:dyDescent="0.25">
      <c r="A20" s="3"/>
      <c r="B20" s="7"/>
      <c r="C20" s="7"/>
      <c r="D20" s="7"/>
      <c r="E20" s="7"/>
      <c r="F20" s="7"/>
      <c r="G20" s="7"/>
      <c r="H20" s="7"/>
      <c r="I20" s="3"/>
      <c r="J20" s="3"/>
      <c r="K20" s="3"/>
      <c r="L20" s="3"/>
      <c r="M20" s="7"/>
      <c r="N20" s="7"/>
      <c r="O20" s="7"/>
      <c r="P20" s="7"/>
      <c r="Q20" s="7"/>
      <c r="R20" s="7"/>
      <c r="S20" s="3"/>
    </row>
    <row r="21" spans="1:19" ht="15.75" thickBot="1" x14ac:dyDescent="0.25">
      <c r="A21" s="3"/>
      <c r="B21" s="3"/>
      <c r="C21" s="3"/>
      <c r="D21" s="3"/>
      <c r="E21" s="3"/>
      <c r="F21" s="3"/>
      <c r="G21" s="3"/>
      <c r="H21" s="3"/>
      <c r="I21" s="3"/>
      <c r="J21" s="3"/>
      <c r="K21" s="3"/>
      <c r="L21" s="3"/>
      <c r="M21" s="3"/>
      <c r="N21" s="3"/>
      <c r="O21" s="3"/>
      <c r="P21" s="3"/>
      <c r="Q21" s="3"/>
      <c r="R21" s="3"/>
      <c r="S21" s="3"/>
    </row>
    <row r="22" spans="1:19" ht="162" customHeight="1" thickBot="1" x14ac:dyDescent="0.25">
      <c r="A22" s="3"/>
      <c r="B22" s="168" t="s">
        <v>70</v>
      </c>
      <c r="C22" s="169" t="s">
        <v>68</v>
      </c>
      <c r="D22" s="169" t="s">
        <v>67</v>
      </c>
      <c r="E22" s="170" t="s">
        <v>8</v>
      </c>
      <c r="F22" s="170" t="s">
        <v>9</v>
      </c>
      <c r="G22" s="171" t="s">
        <v>10</v>
      </c>
      <c r="H22" s="172" t="s">
        <v>11</v>
      </c>
      <c r="I22" s="169" t="s">
        <v>33</v>
      </c>
      <c r="J22" s="173" t="s">
        <v>34</v>
      </c>
      <c r="K22" s="170" t="s">
        <v>36</v>
      </c>
      <c r="L22" s="173" t="s">
        <v>37</v>
      </c>
      <c r="M22" s="174" t="s">
        <v>38</v>
      </c>
      <c r="N22" s="169" t="s">
        <v>39</v>
      </c>
      <c r="O22" s="170" t="s">
        <v>35</v>
      </c>
      <c r="P22" s="170" t="s">
        <v>40</v>
      </c>
      <c r="Q22" s="170" t="s">
        <v>12</v>
      </c>
      <c r="R22" s="175" t="s">
        <v>29</v>
      </c>
      <c r="S22" s="3"/>
    </row>
    <row r="23" spans="1:19" ht="18" customHeight="1" x14ac:dyDescent="0.2">
      <c r="A23" s="6">
        <v>1</v>
      </c>
      <c r="B23" s="130" t="s">
        <v>93</v>
      </c>
      <c r="C23" s="177" t="s">
        <v>71</v>
      </c>
      <c r="D23" s="177" t="s">
        <v>72</v>
      </c>
      <c r="E23" s="131" t="s">
        <v>17</v>
      </c>
      <c r="F23" s="131" t="s">
        <v>18</v>
      </c>
      <c r="G23" s="144">
        <v>0.18</v>
      </c>
      <c r="H23" s="145">
        <v>7.0000000000000007E-2</v>
      </c>
      <c r="I23" s="143" t="s">
        <v>19</v>
      </c>
      <c r="J23" s="137">
        <v>2000</v>
      </c>
      <c r="K23" s="53">
        <f t="shared" ref="K23:K28" si="0">IF($I23="RAC-1",10,IF($I23="RAC-2",7,IF($I23="RAC-3",4,0)))</f>
        <v>4</v>
      </c>
      <c r="L23" s="65">
        <f t="shared" ref="L23:L28" si="1">J23*K23</f>
        <v>8000</v>
      </c>
      <c r="M23" s="68">
        <f t="shared" ref="M23:M28" si="2">G23*H23*J23*2000</f>
        <v>50400</v>
      </c>
      <c r="N23" s="148">
        <v>0.5</v>
      </c>
      <c r="O23" s="140">
        <v>40000</v>
      </c>
      <c r="P23" s="53">
        <v>0.5</v>
      </c>
      <c r="Q23" s="65">
        <f>O23*P23</f>
        <v>20000</v>
      </c>
      <c r="R23" s="68">
        <f t="shared" ref="R23:R72" si="3">G23*N23*O23*8</f>
        <v>28800</v>
      </c>
      <c r="S23" s="3"/>
    </row>
    <row r="24" spans="1:19" ht="18" customHeight="1" x14ac:dyDescent="0.2">
      <c r="A24" s="6">
        <f>A23+1</f>
        <v>2</v>
      </c>
      <c r="B24" s="132"/>
      <c r="C24" s="162"/>
      <c r="D24" s="162"/>
      <c r="E24" s="133"/>
      <c r="F24" s="133"/>
      <c r="G24" s="120"/>
      <c r="H24" s="121"/>
      <c r="I24" s="133"/>
      <c r="J24" s="150"/>
      <c r="K24" s="54">
        <f t="shared" si="0"/>
        <v>0</v>
      </c>
      <c r="L24" s="66">
        <f t="shared" si="1"/>
        <v>0</v>
      </c>
      <c r="M24" s="69">
        <f t="shared" si="2"/>
        <v>0</v>
      </c>
      <c r="N24" s="123"/>
      <c r="O24" s="141"/>
      <c r="P24" s="54">
        <v>0.5</v>
      </c>
      <c r="Q24" s="66">
        <f t="shared" ref="Q24:Q72" si="4">O24*P24</f>
        <v>0</v>
      </c>
      <c r="R24" s="69">
        <f>G24*N24*O24*8</f>
        <v>0</v>
      </c>
      <c r="S24" s="3"/>
    </row>
    <row r="25" spans="1:19" ht="18" customHeight="1" x14ac:dyDescent="0.2">
      <c r="A25" s="6">
        <v>3</v>
      </c>
      <c r="B25" s="132"/>
      <c r="C25" s="162"/>
      <c r="D25" s="162"/>
      <c r="E25" s="133"/>
      <c r="F25" s="133"/>
      <c r="G25" s="120"/>
      <c r="H25" s="121"/>
      <c r="I25" s="133"/>
      <c r="J25" s="138"/>
      <c r="K25" s="54">
        <f t="shared" si="0"/>
        <v>0</v>
      </c>
      <c r="L25" s="66">
        <f t="shared" si="1"/>
        <v>0</v>
      </c>
      <c r="M25" s="69">
        <f t="shared" si="2"/>
        <v>0</v>
      </c>
      <c r="N25" s="123"/>
      <c r="O25" s="141"/>
      <c r="P25" s="54">
        <v>0.5</v>
      </c>
      <c r="Q25" s="66">
        <f t="shared" si="4"/>
        <v>0</v>
      </c>
      <c r="R25" s="69">
        <f>G25*N25*O25*8</f>
        <v>0</v>
      </c>
      <c r="S25" s="3"/>
    </row>
    <row r="26" spans="1:19" ht="18" customHeight="1" x14ac:dyDescent="0.2">
      <c r="A26" s="6">
        <v>4</v>
      </c>
      <c r="B26" s="134" t="s">
        <v>94</v>
      </c>
      <c r="C26" s="183"/>
      <c r="D26" s="180"/>
      <c r="E26" s="135"/>
      <c r="F26" s="135"/>
      <c r="G26" s="146"/>
      <c r="H26" s="147"/>
      <c r="I26" s="135"/>
      <c r="J26" s="139"/>
      <c r="K26" s="54">
        <f t="shared" si="0"/>
        <v>0</v>
      </c>
      <c r="L26" s="66">
        <f t="shared" si="1"/>
        <v>0</v>
      </c>
      <c r="M26" s="69">
        <f t="shared" si="2"/>
        <v>0</v>
      </c>
      <c r="N26" s="182">
        <v>0.6</v>
      </c>
      <c r="O26" s="142">
        <v>51000</v>
      </c>
      <c r="P26" s="54">
        <v>0.5</v>
      </c>
      <c r="Q26" s="66">
        <f t="shared" si="4"/>
        <v>25500</v>
      </c>
      <c r="R26" s="69">
        <f>G26*N26*O26*8</f>
        <v>0</v>
      </c>
      <c r="S26" s="3"/>
    </row>
    <row r="27" spans="1:19" ht="18" customHeight="1" x14ac:dyDescent="0.2">
      <c r="A27" s="6">
        <f t="shared" ref="A27:A72" si="5">A26+1</f>
        <v>5</v>
      </c>
      <c r="B27" s="178" t="s">
        <v>74</v>
      </c>
      <c r="C27" s="176" t="s">
        <v>76</v>
      </c>
      <c r="D27" s="176" t="s">
        <v>77</v>
      </c>
      <c r="E27" s="135" t="s">
        <v>20</v>
      </c>
      <c r="F27" s="135" t="s">
        <v>18</v>
      </c>
      <c r="G27" s="146">
        <v>0.185</v>
      </c>
      <c r="H27" s="147"/>
      <c r="I27" s="135"/>
      <c r="J27" s="139"/>
      <c r="K27" s="54">
        <f t="shared" si="0"/>
        <v>0</v>
      </c>
      <c r="L27" s="66">
        <f t="shared" si="1"/>
        <v>0</v>
      </c>
      <c r="M27" s="69">
        <f t="shared" si="2"/>
        <v>0</v>
      </c>
      <c r="N27" s="149"/>
      <c r="O27" s="142"/>
      <c r="P27" s="54">
        <v>0.5</v>
      </c>
      <c r="Q27" s="66">
        <f t="shared" si="4"/>
        <v>0</v>
      </c>
      <c r="R27" s="69">
        <f>G27*N27*O27*8</f>
        <v>0</v>
      </c>
      <c r="S27" s="3"/>
    </row>
    <row r="28" spans="1:19" ht="18" customHeight="1" x14ac:dyDescent="0.2">
      <c r="A28" s="6">
        <f t="shared" si="5"/>
        <v>6</v>
      </c>
      <c r="B28" s="178" t="s">
        <v>75</v>
      </c>
      <c r="C28" s="176" t="s">
        <v>78</v>
      </c>
      <c r="D28" s="176" t="s">
        <v>79</v>
      </c>
      <c r="E28" s="135" t="s">
        <v>20</v>
      </c>
      <c r="F28" s="135" t="s">
        <v>21</v>
      </c>
      <c r="G28" s="146">
        <v>0.185</v>
      </c>
      <c r="H28" s="147"/>
      <c r="I28" s="135"/>
      <c r="J28" s="139"/>
      <c r="K28" s="54">
        <f t="shared" si="0"/>
        <v>0</v>
      </c>
      <c r="L28" s="66">
        <f t="shared" si="1"/>
        <v>0</v>
      </c>
      <c r="M28" s="69">
        <f t="shared" si="2"/>
        <v>0</v>
      </c>
      <c r="N28" s="149"/>
      <c r="O28" s="142"/>
      <c r="P28" s="54">
        <v>0.5</v>
      </c>
      <c r="Q28" s="66">
        <f t="shared" si="4"/>
        <v>0</v>
      </c>
      <c r="R28" s="69">
        <f>G28*N28*O28*8</f>
        <v>0</v>
      </c>
      <c r="S28" s="3"/>
    </row>
    <row r="29" spans="1:19" ht="18" customHeight="1" x14ac:dyDescent="0.2">
      <c r="A29" s="6">
        <f t="shared" si="5"/>
        <v>7</v>
      </c>
      <c r="B29" s="132"/>
      <c r="C29" s="179"/>
      <c r="D29" s="162"/>
      <c r="E29" s="133"/>
      <c r="F29" s="133"/>
      <c r="G29" s="120"/>
      <c r="H29" s="121"/>
      <c r="I29" s="133"/>
      <c r="J29" s="138"/>
      <c r="K29" s="54">
        <f t="shared" ref="K29:K72" si="6">IF($I29="RAC-1",10,IF($I29="RAC-2",7,IF($I29="RAC-3",4,0)))</f>
        <v>0</v>
      </c>
      <c r="L29" s="66">
        <f t="shared" ref="L29:L72" si="7">J29*K29</f>
        <v>0</v>
      </c>
      <c r="M29" s="69">
        <f t="shared" ref="M29:M72" si="8">G29*H29*J29*2000</f>
        <v>0</v>
      </c>
      <c r="N29" s="123"/>
      <c r="O29" s="141"/>
      <c r="P29" s="54">
        <v>0.5</v>
      </c>
      <c r="Q29" s="66">
        <f t="shared" si="4"/>
        <v>0</v>
      </c>
      <c r="R29" s="69">
        <f t="shared" si="3"/>
        <v>0</v>
      </c>
      <c r="S29" s="3"/>
    </row>
    <row r="30" spans="1:19" ht="18" customHeight="1" x14ac:dyDescent="0.2">
      <c r="A30" s="6">
        <f t="shared" si="5"/>
        <v>8</v>
      </c>
      <c r="B30" s="132"/>
      <c r="C30" s="162"/>
      <c r="D30" s="162"/>
      <c r="E30" s="133"/>
      <c r="F30" s="133"/>
      <c r="G30" s="120"/>
      <c r="H30" s="121"/>
      <c r="I30" s="133"/>
      <c r="J30" s="138"/>
      <c r="K30" s="54">
        <f t="shared" si="6"/>
        <v>0</v>
      </c>
      <c r="L30" s="66">
        <f t="shared" si="7"/>
        <v>0</v>
      </c>
      <c r="M30" s="69">
        <f t="shared" si="8"/>
        <v>0</v>
      </c>
      <c r="N30" s="123"/>
      <c r="O30" s="141"/>
      <c r="P30" s="54">
        <v>0.5</v>
      </c>
      <c r="Q30" s="66">
        <f t="shared" si="4"/>
        <v>0</v>
      </c>
      <c r="R30" s="69">
        <f t="shared" si="3"/>
        <v>0</v>
      </c>
      <c r="S30" s="3"/>
    </row>
    <row r="31" spans="1:19" ht="18" customHeight="1" x14ac:dyDescent="0.2">
      <c r="A31" s="6">
        <f t="shared" si="5"/>
        <v>9</v>
      </c>
      <c r="B31" s="136" t="s">
        <v>95</v>
      </c>
      <c r="C31" s="176" t="s">
        <v>84</v>
      </c>
      <c r="D31" s="176" t="s">
        <v>87</v>
      </c>
      <c r="E31" s="135" t="s">
        <v>22</v>
      </c>
      <c r="F31" s="135" t="s">
        <v>18</v>
      </c>
      <c r="G31" s="146">
        <v>0.15</v>
      </c>
      <c r="H31" s="147">
        <v>0.08</v>
      </c>
      <c r="I31" s="135" t="s">
        <v>19</v>
      </c>
      <c r="J31" s="139">
        <v>1000</v>
      </c>
      <c r="K31" s="54">
        <f t="shared" si="6"/>
        <v>4</v>
      </c>
      <c r="L31" s="66">
        <f t="shared" si="7"/>
        <v>4000</v>
      </c>
      <c r="M31" s="69">
        <f t="shared" si="8"/>
        <v>24000</v>
      </c>
      <c r="N31" s="149"/>
      <c r="O31" s="142"/>
      <c r="P31" s="54">
        <v>0.5</v>
      </c>
      <c r="Q31" s="66">
        <f t="shared" si="4"/>
        <v>0</v>
      </c>
      <c r="R31" s="69">
        <f t="shared" si="3"/>
        <v>0</v>
      </c>
      <c r="S31" s="3"/>
    </row>
    <row r="32" spans="1:19" ht="18" customHeight="1" x14ac:dyDescent="0.2">
      <c r="A32" s="6">
        <f t="shared" si="5"/>
        <v>10</v>
      </c>
      <c r="B32" s="136" t="s">
        <v>96</v>
      </c>
      <c r="C32" s="176" t="s">
        <v>85</v>
      </c>
      <c r="D32" s="176" t="s">
        <v>88</v>
      </c>
      <c r="E32" s="135" t="s">
        <v>22</v>
      </c>
      <c r="F32" s="135" t="s">
        <v>18</v>
      </c>
      <c r="G32" s="146">
        <v>0.15</v>
      </c>
      <c r="H32" s="147">
        <v>0.08</v>
      </c>
      <c r="I32" s="135" t="s">
        <v>19</v>
      </c>
      <c r="J32" s="139">
        <v>750</v>
      </c>
      <c r="K32" s="54">
        <f t="shared" si="6"/>
        <v>4</v>
      </c>
      <c r="L32" s="66">
        <f t="shared" si="7"/>
        <v>3000</v>
      </c>
      <c r="M32" s="69">
        <f t="shared" si="8"/>
        <v>18000</v>
      </c>
      <c r="N32" s="149"/>
      <c r="O32" s="142"/>
      <c r="P32" s="54">
        <v>0.5</v>
      </c>
      <c r="Q32" s="66">
        <f t="shared" si="4"/>
        <v>0</v>
      </c>
      <c r="R32" s="69">
        <f t="shared" si="3"/>
        <v>0</v>
      </c>
      <c r="S32" s="3"/>
    </row>
    <row r="33" spans="1:19" ht="18" customHeight="1" x14ac:dyDescent="0.2">
      <c r="A33" s="6">
        <f t="shared" si="5"/>
        <v>11</v>
      </c>
      <c r="B33" s="136" t="s">
        <v>97</v>
      </c>
      <c r="C33" s="176" t="s">
        <v>86</v>
      </c>
      <c r="D33" s="176" t="s">
        <v>89</v>
      </c>
      <c r="E33" s="135" t="s">
        <v>22</v>
      </c>
      <c r="F33" s="135" t="s">
        <v>18</v>
      </c>
      <c r="G33" s="146">
        <v>0.15</v>
      </c>
      <c r="H33" s="147">
        <v>0.08</v>
      </c>
      <c r="I33" s="135" t="s">
        <v>19</v>
      </c>
      <c r="J33" s="139">
        <v>600</v>
      </c>
      <c r="K33" s="54">
        <f t="shared" si="6"/>
        <v>4</v>
      </c>
      <c r="L33" s="66">
        <f t="shared" si="7"/>
        <v>2400</v>
      </c>
      <c r="M33" s="69">
        <f t="shared" si="8"/>
        <v>14400</v>
      </c>
      <c r="N33" s="149"/>
      <c r="O33" s="142"/>
      <c r="P33" s="54">
        <v>0.5</v>
      </c>
      <c r="Q33" s="66">
        <f t="shared" si="4"/>
        <v>0</v>
      </c>
      <c r="R33" s="69">
        <f t="shared" si="3"/>
        <v>0</v>
      </c>
      <c r="S33" s="3"/>
    </row>
    <row r="34" spans="1:19" ht="18" customHeight="1" x14ac:dyDescent="0.2">
      <c r="A34" s="6">
        <f t="shared" si="5"/>
        <v>12</v>
      </c>
      <c r="B34" s="136" t="s">
        <v>98</v>
      </c>
      <c r="C34" s="176" t="s">
        <v>71</v>
      </c>
      <c r="D34" s="176" t="s">
        <v>90</v>
      </c>
      <c r="E34" s="135" t="s">
        <v>17</v>
      </c>
      <c r="F34" s="135" t="s">
        <v>18</v>
      </c>
      <c r="G34" s="146">
        <v>0.15</v>
      </c>
      <c r="H34" s="147">
        <v>0.08</v>
      </c>
      <c r="I34" s="135" t="s">
        <v>19</v>
      </c>
      <c r="J34" s="139">
        <v>500</v>
      </c>
      <c r="K34" s="54">
        <f t="shared" si="6"/>
        <v>4</v>
      </c>
      <c r="L34" s="66">
        <f t="shared" si="7"/>
        <v>2000</v>
      </c>
      <c r="M34" s="69">
        <f t="shared" si="8"/>
        <v>12000</v>
      </c>
      <c r="N34" s="149">
        <v>0.45</v>
      </c>
      <c r="O34" s="142">
        <v>10000</v>
      </c>
      <c r="P34" s="54">
        <v>0.5</v>
      </c>
      <c r="Q34" s="66">
        <f t="shared" si="4"/>
        <v>5000</v>
      </c>
      <c r="R34" s="69">
        <f t="shared" si="3"/>
        <v>5400</v>
      </c>
      <c r="S34" s="3"/>
    </row>
    <row r="35" spans="1:19" ht="18" customHeight="1" x14ac:dyDescent="0.2">
      <c r="A35" s="6">
        <f t="shared" si="5"/>
        <v>13</v>
      </c>
      <c r="B35" s="132"/>
      <c r="C35" s="162"/>
      <c r="D35" s="162"/>
      <c r="E35" s="133"/>
      <c r="F35" s="133"/>
      <c r="G35" s="120"/>
      <c r="H35" s="121"/>
      <c r="I35" s="133"/>
      <c r="J35" s="138"/>
      <c r="K35" s="54">
        <f t="shared" si="6"/>
        <v>0</v>
      </c>
      <c r="L35" s="66">
        <f t="shared" si="7"/>
        <v>0</v>
      </c>
      <c r="M35" s="69">
        <f t="shared" si="8"/>
        <v>0</v>
      </c>
      <c r="N35" s="123"/>
      <c r="O35" s="141"/>
      <c r="P35" s="54">
        <v>0.5</v>
      </c>
      <c r="Q35" s="66">
        <f t="shared" si="4"/>
        <v>0</v>
      </c>
      <c r="R35" s="69">
        <f t="shared" si="3"/>
        <v>0</v>
      </c>
      <c r="S35" s="3"/>
    </row>
    <row r="36" spans="1:19" ht="18" customHeight="1" x14ac:dyDescent="0.2">
      <c r="A36" s="6">
        <f t="shared" si="5"/>
        <v>14</v>
      </c>
      <c r="B36" s="132"/>
      <c r="C36" s="162"/>
      <c r="D36" s="162"/>
      <c r="E36" s="133"/>
      <c r="F36" s="133"/>
      <c r="G36" s="120"/>
      <c r="H36" s="121"/>
      <c r="I36" s="133"/>
      <c r="J36" s="138"/>
      <c r="K36" s="54">
        <f t="shared" si="6"/>
        <v>0</v>
      </c>
      <c r="L36" s="66">
        <f t="shared" si="7"/>
        <v>0</v>
      </c>
      <c r="M36" s="69">
        <f t="shared" si="8"/>
        <v>0</v>
      </c>
      <c r="N36" s="123"/>
      <c r="O36" s="141"/>
      <c r="P36" s="54">
        <v>0.5</v>
      </c>
      <c r="Q36" s="66">
        <f t="shared" si="4"/>
        <v>0</v>
      </c>
      <c r="R36" s="69">
        <f t="shared" si="3"/>
        <v>0</v>
      </c>
      <c r="S36" s="3"/>
    </row>
    <row r="37" spans="1:19" ht="18" customHeight="1" x14ac:dyDescent="0.2">
      <c r="A37" s="6">
        <f t="shared" si="5"/>
        <v>15</v>
      </c>
      <c r="B37" s="134" t="s">
        <v>99</v>
      </c>
      <c r="C37" s="176"/>
      <c r="D37" s="176"/>
      <c r="E37" s="135"/>
      <c r="F37" s="135"/>
      <c r="G37" s="146"/>
      <c r="H37" s="147"/>
      <c r="I37" s="135"/>
      <c r="J37" s="139"/>
      <c r="K37" s="54">
        <f t="shared" si="6"/>
        <v>0</v>
      </c>
      <c r="L37" s="66">
        <f t="shared" si="7"/>
        <v>0</v>
      </c>
      <c r="M37" s="69">
        <f t="shared" si="8"/>
        <v>0</v>
      </c>
      <c r="N37" s="149"/>
      <c r="O37" s="142"/>
      <c r="P37" s="54">
        <v>0.5</v>
      </c>
      <c r="Q37" s="66">
        <f t="shared" si="4"/>
        <v>0</v>
      </c>
      <c r="R37" s="69">
        <f t="shared" si="3"/>
        <v>0</v>
      </c>
      <c r="S37" s="3"/>
    </row>
    <row r="38" spans="1:19" ht="18" customHeight="1" x14ac:dyDescent="0.2">
      <c r="A38" s="6">
        <f t="shared" si="5"/>
        <v>16</v>
      </c>
      <c r="B38" s="136" t="s">
        <v>100</v>
      </c>
      <c r="C38" s="176" t="s">
        <v>76</v>
      </c>
      <c r="D38" s="176" t="s">
        <v>77</v>
      </c>
      <c r="E38" s="135" t="s">
        <v>22</v>
      </c>
      <c r="F38" s="135" t="s">
        <v>18</v>
      </c>
      <c r="G38" s="146">
        <v>0.185</v>
      </c>
      <c r="H38" s="147">
        <v>0.06</v>
      </c>
      <c r="I38" s="135" t="s">
        <v>19</v>
      </c>
      <c r="J38" s="139">
        <v>3100</v>
      </c>
      <c r="K38" s="54">
        <f t="shared" si="6"/>
        <v>4</v>
      </c>
      <c r="L38" s="66">
        <f t="shared" si="7"/>
        <v>12400</v>
      </c>
      <c r="M38" s="69">
        <f t="shared" si="8"/>
        <v>68820</v>
      </c>
      <c r="N38" s="149"/>
      <c r="O38" s="142"/>
      <c r="P38" s="54">
        <v>0.5</v>
      </c>
      <c r="Q38" s="66">
        <f t="shared" si="4"/>
        <v>0</v>
      </c>
      <c r="R38" s="69">
        <f t="shared" si="3"/>
        <v>0</v>
      </c>
      <c r="S38" s="3"/>
    </row>
    <row r="39" spans="1:19" ht="18" customHeight="1" x14ac:dyDescent="0.2">
      <c r="A39" s="6">
        <f t="shared" si="5"/>
        <v>17</v>
      </c>
      <c r="B39" s="134" t="s">
        <v>101</v>
      </c>
      <c r="C39" s="176"/>
      <c r="D39" s="176"/>
      <c r="E39" s="135"/>
      <c r="F39" s="135"/>
      <c r="G39" s="146"/>
      <c r="H39" s="147"/>
      <c r="I39" s="135"/>
      <c r="J39" s="139"/>
      <c r="K39" s="54">
        <f t="shared" si="6"/>
        <v>0</v>
      </c>
      <c r="L39" s="66">
        <f t="shared" si="7"/>
        <v>0</v>
      </c>
      <c r="M39" s="69">
        <f t="shared" si="8"/>
        <v>0</v>
      </c>
      <c r="N39" s="149"/>
      <c r="O39" s="142"/>
      <c r="P39" s="54">
        <v>0.5</v>
      </c>
      <c r="Q39" s="66">
        <f t="shared" si="4"/>
        <v>0</v>
      </c>
      <c r="R39" s="69">
        <f t="shared" si="3"/>
        <v>0</v>
      </c>
      <c r="S39" s="3"/>
    </row>
    <row r="40" spans="1:19" ht="18" customHeight="1" x14ac:dyDescent="0.2">
      <c r="A40" s="6">
        <f t="shared" si="5"/>
        <v>18</v>
      </c>
      <c r="B40" s="136" t="s">
        <v>95</v>
      </c>
      <c r="C40" s="176" t="s">
        <v>84</v>
      </c>
      <c r="D40" s="176" t="s">
        <v>92</v>
      </c>
      <c r="E40" s="135" t="s">
        <v>20</v>
      </c>
      <c r="F40" s="135" t="s">
        <v>18</v>
      </c>
      <c r="G40" s="146">
        <v>0.18</v>
      </c>
      <c r="H40" s="147"/>
      <c r="I40" s="135"/>
      <c r="J40" s="139"/>
      <c r="K40" s="54">
        <f t="shared" si="6"/>
        <v>0</v>
      </c>
      <c r="L40" s="66">
        <f t="shared" si="7"/>
        <v>0</v>
      </c>
      <c r="M40" s="69">
        <f t="shared" si="8"/>
        <v>0</v>
      </c>
      <c r="N40" s="149">
        <v>0.5</v>
      </c>
      <c r="O40" s="142">
        <v>45000</v>
      </c>
      <c r="P40" s="54">
        <v>0.5</v>
      </c>
      <c r="Q40" s="66">
        <f t="shared" si="4"/>
        <v>22500</v>
      </c>
      <c r="R40" s="69">
        <f t="shared" si="3"/>
        <v>32400</v>
      </c>
      <c r="S40" s="3"/>
    </row>
    <row r="41" spans="1:19" ht="18" customHeight="1" x14ac:dyDescent="0.2">
      <c r="A41" s="6">
        <f t="shared" si="5"/>
        <v>19</v>
      </c>
      <c r="B41" s="132"/>
      <c r="C41" s="162"/>
      <c r="D41" s="162"/>
      <c r="E41" s="133"/>
      <c r="F41" s="133"/>
      <c r="G41" s="120"/>
      <c r="H41" s="121"/>
      <c r="I41" s="133"/>
      <c r="J41" s="138"/>
      <c r="K41" s="54">
        <f t="shared" si="6"/>
        <v>0</v>
      </c>
      <c r="L41" s="66">
        <f t="shared" si="7"/>
        <v>0</v>
      </c>
      <c r="M41" s="69">
        <f t="shared" si="8"/>
        <v>0</v>
      </c>
      <c r="N41" s="123"/>
      <c r="O41" s="141"/>
      <c r="P41" s="54">
        <v>0.5</v>
      </c>
      <c r="Q41" s="66">
        <f t="shared" si="4"/>
        <v>0</v>
      </c>
      <c r="R41" s="69">
        <f t="shared" si="3"/>
        <v>0</v>
      </c>
      <c r="S41" s="3"/>
    </row>
    <row r="42" spans="1:19" ht="18" customHeight="1" x14ac:dyDescent="0.2">
      <c r="A42" s="6">
        <f t="shared" si="5"/>
        <v>20</v>
      </c>
      <c r="B42" s="132"/>
      <c r="C42" s="162"/>
      <c r="D42" s="162"/>
      <c r="E42" s="133"/>
      <c r="F42" s="133"/>
      <c r="G42" s="120"/>
      <c r="H42" s="121"/>
      <c r="I42" s="133"/>
      <c r="J42" s="138"/>
      <c r="K42" s="54">
        <f t="shared" si="6"/>
        <v>0</v>
      </c>
      <c r="L42" s="66">
        <f t="shared" si="7"/>
        <v>0</v>
      </c>
      <c r="M42" s="69">
        <f t="shared" si="8"/>
        <v>0</v>
      </c>
      <c r="N42" s="123"/>
      <c r="O42" s="141"/>
      <c r="P42" s="54">
        <v>0.5</v>
      </c>
      <c r="Q42" s="66">
        <f t="shared" si="4"/>
        <v>0</v>
      </c>
      <c r="R42" s="69">
        <f t="shared" si="3"/>
        <v>0</v>
      </c>
      <c r="S42" s="3"/>
    </row>
    <row r="43" spans="1:19" ht="18" customHeight="1" x14ac:dyDescent="0.2">
      <c r="A43" s="6">
        <f t="shared" si="5"/>
        <v>21</v>
      </c>
      <c r="B43" s="134" t="s">
        <v>102</v>
      </c>
      <c r="C43" s="180"/>
      <c r="D43" s="180"/>
      <c r="E43" s="135" t="s">
        <v>22</v>
      </c>
      <c r="F43" s="135" t="s">
        <v>18</v>
      </c>
      <c r="G43" s="146">
        <v>0.18</v>
      </c>
      <c r="H43" s="147">
        <v>7.0000000000000007E-2</v>
      </c>
      <c r="I43" s="135" t="s">
        <v>19</v>
      </c>
      <c r="J43" s="139">
        <v>1250</v>
      </c>
      <c r="K43" s="54">
        <f t="shared" si="6"/>
        <v>4</v>
      </c>
      <c r="L43" s="66">
        <f t="shared" si="7"/>
        <v>5000</v>
      </c>
      <c r="M43" s="69">
        <f t="shared" si="8"/>
        <v>31500</v>
      </c>
      <c r="N43" s="149"/>
      <c r="O43" s="142"/>
      <c r="P43" s="54">
        <v>0.5</v>
      </c>
      <c r="Q43" s="66">
        <f t="shared" si="4"/>
        <v>0</v>
      </c>
      <c r="R43" s="69">
        <f t="shared" si="3"/>
        <v>0</v>
      </c>
      <c r="S43" s="3"/>
    </row>
    <row r="44" spans="1:19" ht="18" customHeight="1" x14ac:dyDescent="0.2">
      <c r="A44" s="6">
        <f t="shared" si="5"/>
        <v>22</v>
      </c>
      <c r="B44" s="132"/>
      <c r="C44" s="162"/>
      <c r="D44" s="162"/>
      <c r="E44" s="133"/>
      <c r="F44" s="133"/>
      <c r="G44" s="120"/>
      <c r="H44" s="121"/>
      <c r="I44" s="133"/>
      <c r="J44" s="138"/>
      <c r="K44" s="54">
        <f t="shared" si="6"/>
        <v>0</v>
      </c>
      <c r="L44" s="66">
        <f t="shared" si="7"/>
        <v>0</v>
      </c>
      <c r="M44" s="69">
        <f t="shared" si="8"/>
        <v>0</v>
      </c>
      <c r="N44" s="123"/>
      <c r="O44" s="141"/>
      <c r="P44" s="54">
        <v>0.5</v>
      </c>
      <c r="Q44" s="66">
        <f t="shared" si="4"/>
        <v>0</v>
      </c>
      <c r="R44" s="69">
        <f t="shared" si="3"/>
        <v>0</v>
      </c>
      <c r="S44" s="3"/>
    </row>
    <row r="45" spans="1:19" ht="18" customHeight="1" x14ac:dyDescent="0.2">
      <c r="A45" s="6">
        <f t="shared" si="5"/>
        <v>23</v>
      </c>
      <c r="B45" s="132"/>
      <c r="C45" s="162"/>
      <c r="D45" s="162"/>
      <c r="E45" s="133"/>
      <c r="F45" s="133"/>
      <c r="G45" s="120"/>
      <c r="H45" s="121"/>
      <c r="I45" s="133"/>
      <c r="J45" s="138"/>
      <c r="K45" s="54">
        <f t="shared" si="6"/>
        <v>0</v>
      </c>
      <c r="L45" s="66">
        <f t="shared" si="7"/>
        <v>0</v>
      </c>
      <c r="M45" s="69">
        <f t="shared" si="8"/>
        <v>0</v>
      </c>
      <c r="N45" s="123"/>
      <c r="O45" s="141"/>
      <c r="P45" s="54">
        <v>0.5</v>
      </c>
      <c r="Q45" s="66">
        <f t="shared" si="4"/>
        <v>0</v>
      </c>
      <c r="R45" s="69">
        <f t="shared" si="3"/>
        <v>0</v>
      </c>
      <c r="S45" s="3"/>
    </row>
    <row r="46" spans="1:19" ht="18" customHeight="1" x14ac:dyDescent="0.2">
      <c r="A46" s="6">
        <f t="shared" si="5"/>
        <v>24</v>
      </c>
      <c r="B46" s="134" t="s">
        <v>103</v>
      </c>
      <c r="C46" s="180"/>
      <c r="D46" s="180"/>
      <c r="E46" s="135"/>
      <c r="F46" s="135"/>
      <c r="G46" s="146"/>
      <c r="H46" s="147"/>
      <c r="I46" s="135"/>
      <c r="J46" s="139"/>
      <c r="K46" s="54">
        <f t="shared" si="6"/>
        <v>0</v>
      </c>
      <c r="L46" s="66">
        <f t="shared" si="7"/>
        <v>0</v>
      </c>
      <c r="M46" s="69">
        <f t="shared" si="8"/>
        <v>0</v>
      </c>
      <c r="N46" s="149"/>
      <c r="O46" s="142"/>
      <c r="P46" s="54">
        <v>0.5</v>
      </c>
      <c r="Q46" s="66">
        <f t="shared" si="4"/>
        <v>0</v>
      </c>
      <c r="R46" s="69">
        <f t="shared" si="3"/>
        <v>0</v>
      </c>
      <c r="S46" s="3"/>
    </row>
    <row r="47" spans="1:19" ht="18" customHeight="1" x14ac:dyDescent="0.2">
      <c r="A47" s="6">
        <f t="shared" si="5"/>
        <v>25</v>
      </c>
      <c r="B47" s="136" t="s">
        <v>104</v>
      </c>
      <c r="C47" s="180"/>
      <c r="D47" s="180"/>
      <c r="E47" s="135" t="s">
        <v>22</v>
      </c>
      <c r="F47" s="135" t="s">
        <v>21</v>
      </c>
      <c r="G47" s="146">
        <v>0.15</v>
      </c>
      <c r="H47" s="147">
        <v>0.05</v>
      </c>
      <c r="I47" s="135" t="s">
        <v>19</v>
      </c>
      <c r="J47" s="139">
        <v>700</v>
      </c>
      <c r="K47" s="54">
        <f t="shared" si="6"/>
        <v>4</v>
      </c>
      <c r="L47" s="66">
        <f t="shared" si="7"/>
        <v>2800</v>
      </c>
      <c r="M47" s="69">
        <f t="shared" si="8"/>
        <v>10500</v>
      </c>
      <c r="N47" s="149"/>
      <c r="O47" s="142"/>
      <c r="P47" s="54">
        <v>0.5</v>
      </c>
      <c r="Q47" s="66">
        <f t="shared" si="4"/>
        <v>0</v>
      </c>
      <c r="R47" s="69">
        <f t="shared" si="3"/>
        <v>0</v>
      </c>
      <c r="S47" s="3"/>
    </row>
    <row r="48" spans="1:19" ht="18" customHeight="1" x14ac:dyDescent="0.2">
      <c r="A48" s="6">
        <f t="shared" si="5"/>
        <v>26</v>
      </c>
      <c r="B48" s="136" t="s">
        <v>105</v>
      </c>
      <c r="C48" s="180"/>
      <c r="D48" s="180"/>
      <c r="E48" s="135" t="s">
        <v>22</v>
      </c>
      <c r="F48" s="135" t="s">
        <v>21</v>
      </c>
      <c r="G48" s="146">
        <v>0.15</v>
      </c>
      <c r="H48" s="147">
        <v>0.05</v>
      </c>
      <c r="I48" s="135" t="s">
        <v>19</v>
      </c>
      <c r="J48" s="139">
        <v>650</v>
      </c>
      <c r="K48" s="54">
        <f t="shared" si="6"/>
        <v>4</v>
      </c>
      <c r="L48" s="66">
        <f t="shared" si="7"/>
        <v>2600</v>
      </c>
      <c r="M48" s="69">
        <f t="shared" si="8"/>
        <v>9750</v>
      </c>
      <c r="N48" s="149"/>
      <c r="O48" s="142"/>
      <c r="P48" s="54">
        <v>0.5</v>
      </c>
      <c r="Q48" s="66">
        <f t="shared" si="4"/>
        <v>0</v>
      </c>
      <c r="R48" s="69">
        <f t="shared" si="3"/>
        <v>0</v>
      </c>
      <c r="S48" s="3"/>
    </row>
    <row r="49" spans="1:19" ht="18" customHeight="1" x14ac:dyDescent="0.2">
      <c r="A49" s="6">
        <f t="shared" si="5"/>
        <v>27</v>
      </c>
      <c r="B49" s="132"/>
      <c r="C49" s="162"/>
      <c r="D49" s="162"/>
      <c r="E49" s="133"/>
      <c r="F49" s="133"/>
      <c r="G49" s="120"/>
      <c r="H49" s="121"/>
      <c r="I49" s="133"/>
      <c r="J49" s="138"/>
      <c r="K49" s="54">
        <f t="shared" si="6"/>
        <v>0</v>
      </c>
      <c r="L49" s="66">
        <f t="shared" si="7"/>
        <v>0</v>
      </c>
      <c r="M49" s="69">
        <f t="shared" si="8"/>
        <v>0</v>
      </c>
      <c r="N49" s="123"/>
      <c r="O49" s="141"/>
      <c r="P49" s="54">
        <v>0.5</v>
      </c>
      <c r="Q49" s="66">
        <f t="shared" si="4"/>
        <v>0</v>
      </c>
      <c r="R49" s="69">
        <f t="shared" si="3"/>
        <v>0</v>
      </c>
      <c r="S49" s="3"/>
    </row>
    <row r="50" spans="1:19" ht="18" customHeight="1" x14ac:dyDescent="0.2">
      <c r="A50" s="6">
        <f t="shared" si="5"/>
        <v>28</v>
      </c>
      <c r="B50" s="132"/>
      <c r="C50" s="162"/>
      <c r="D50" s="162"/>
      <c r="E50" s="133"/>
      <c r="F50" s="133"/>
      <c r="G50" s="120"/>
      <c r="H50" s="121"/>
      <c r="I50" s="133"/>
      <c r="J50" s="138"/>
      <c r="K50" s="54">
        <f t="shared" si="6"/>
        <v>0</v>
      </c>
      <c r="L50" s="66">
        <f t="shared" si="7"/>
        <v>0</v>
      </c>
      <c r="M50" s="69">
        <f t="shared" si="8"/>
        <v>0</v>
      </c>
      <c r="N50" s="123"/>
      <c r="O50" s="141"/>
      <c r="P50" s="54">
        <v>0.5</v>
      </c>
      <c r="Q50" s="66">
        <f t="shared" si="4"/>
        <v>0</v>
      </c>
      <c r="R50" s="69">
        <f t="shared" si="3"/>
        <v>0</v>
      </c>
      <c r="S50" s="3"/>
    </row>
    <row r="51" spans="1:19" ht="18" customHeight="1" x14ac:dyDescent="0.2">
      <c r="A51" s="6">
        <f t="shared" si="5"/>
        <v>29</v>
      </c>
      <c r="B51" s="134" t="s">
        <v>106</v>
      </c>
      <c r="C51" s="180"/>
      <c r="D51" s="180"/>
      <c r="E51" s="135" t="s">
        <v>22</v>
      </c>
      <c r="F51" s="135" t="s">
        <v>18</v>
      </c>
      <c r="G51" s="146">
        <v>0.18</v>
      </c>
      <c r="H51" s="147">
        <v>0.08</v>
      </c>
      <c r="I51" s="135" t="s">
        <v>19</v>
      </c>
      <c r="J51" s="139">
        <v>800</v>
      </c>
      <c r="K51" s="54">
        <f t="shared" si="6"/>
        <v>4</v>
      </c>
      <c r="L51" s="66">
        <f t="shared" si="7"/>
        <v>3200</v>
      </c>
      <c r="M51" s="69">
        <f t="shared" si="8"/>
        <v>23040</v>
      </c>
      <c r="N51" s="149"/>
      <c r="O51" s="142"/>
      <c r="P51" s="54">
        <v>0.5</v>
      </c>
      <c r="Q51" s="66">
        <f t="shared" si="4"/>
        <v>0</v>
      </c>
      <c r="R51" s="69">
        <f t="shared" si="3"/>
        <v>0</v>
      </c>
      <c r="S51" s="3"/>
    </row>
    <row r="52" spans="1:19" ht="18" customHeight="1" x14ac:dyDescent="0.2">
      <c r="A52" s="6">
        <f t="shared" si="5"/>
        <v>30</v>
      </c>
      <c r="B52" s="118"/>
      <c r="C52" s="162"/>
      <c r="D52" s="162"/>
      <c r="E52" s="119"/>
      <c r="F52" s="119"/>
      <c r="G52" s="120"/>
      <c r="H52" s="121"/>
      <c r="I52" s="119"/>
      <c r="J52" s="122"/>
      <c r="K52" s="54">
        <f t="shared" si="6"/>
        <v>0</v>
      </c>
      <c r="L52" s="66">
        <f t="shared" si="7"/>
        <v>0</v>
      </c>
      <c r="M52" s="69">
        <f t="shared" si="8"/>
        <v>0</v>
      </c>
      <c r="N52" s="123"/>
      <c r="O52" s="122"/>
      <c r="P52" s="54">
        <v>0.5</v>
      </c>
      <c r="Q52" s="66">
        <f t="shared" si="4"/>
        <v>0</v>
      </c>
      <c r="R52" s="69">
        <f t="shared" si="3"/>
        <v>0</v>
      </c>
      <c r="S52" s="3"/>
    </row>
    <row r="53" spans="1:19" ht="18" customHeight="1" x14ac:dyDescent="0.2">
      <c r="A53" s="6">
        <f t="shared" si="5"/>
        <v>31</v>
      </c>
      <c r="B53" s="118"/>
      <c r="C53" s="162"/>
      <c r="D53" s="162"/>
      <c r="E53" s="119"/>
      <c r="F53" s="119"/>
      <c r="G53" s="120"/>
      <c r="H53" s="121"/>
      <c r="I53" s="119"/>
      <c r="J53" s="122"/>
      <c r="K53" s="54">
        <f t="shared" si="6"/>
        <v>0</v>
      </c>
      <c r="L53" s="66">
        <f t="shared" si="7"/>
        <v>0</v>
      </c>
      <c r="M53" s="69">
        <f t="shared" si="8"/>
        <v>0</v>
      </c>
      <c r="N53" s="123"/>
      <c r="O53" s="122"/>
      <c r="P53" s="54">
        <v>0.5</v>
      </c>
      <c r="Q53" s="66">
        <f t="shared" si="4"/>
        <v>0</v>
      </c>
      <c r="R53" s="69">
        <f t="shared" si="3"/>
        <v>0</v>
      </c>
      <c r="S53" s="3"/>
    </row>
    <row r="54" spans="1:19" ht="18" customHeight="1" x14ac:dyDescent="0.2">
      <c r="A54" s="6">
        <f t="shared" si="5"/>
        <v>32</v>
      </c>
      <c r="B54" s="118"/>
      <c r="C54" s="162"/>
      <c r="D54" s="162"/>
      <c r="E54" s="119"/>
      <c r="F54" s="119"/>
      <c r="G54" s="120"/>
      <c r="H54" s="121"/>
      <c r="I54" s="119"/>
      <c r="J54" s="122"/>
      <c r="K54" s="54">
        <f t="shared" si="6"/>
        <v>0</v>
      </c>
      <c r="L54" s="66">
        <f t="shared" si="7"/>
        <v>0</v>
      </c>
      <c r="M54" s="69">
        <f t="shared" si="8"/>
        <v>0</v>
      </c>
      <c r="N54" s="123"/>
      <c r="O54" s="122"/>
      <c r="P54" s="54">
        <v>0.5</v>
      </c>
      <c r="Q54" s="66">
        <f t="shared" si="4"/>
        <v>0</v>
      </c>
      <c r="R54" s="69">
        <f t="shared" si="3"/>
        <v>0</v>
      </c>
      <c r="S54" s="3"/>
    </row>
    <row r="55" spans="1:19" ht="18" customHeight="1" x14ac:dyDescent="0.2">
      <c r="A55" s="6">
        <f t="shared" si="5"/>
        <v>33</v>
      </c>
      <c r="B55" s="118"/>
      <c r="C55" s="162"/>
      <c r="D55" s="162"/>
      <c r="E55" s="119"/>
      <c r="F55" s="119"/>
      <c r="G55" s="120"/>
      <c r="H55" s="121"/>
      <c r="I55" s="119"/>
      <c r="J55" s="122"/>
      <c r="K55" s="54">
        <f t="shared" si="6"/>
        <v>0</v>
      </c>
      <c r="L55" s="66">
        <f t="shared" si="7"/>
        <v>0</v>
      </c>
      <c r="M55" s="69">
        <f t="shared" si="8"/>
        <v>0</v>
      </c>
      <c r="N55" s="123"/>
      <c r="O55" s="122"/>
      <c r="P55" s="54">
        <v>0.5</v>
      </c>
      <c r="Q55" s="66">
        <f t="shared" si="4"/>
        <v>0</v>
      </c>
      <c r="R55" s="69">
        <f t="shared" si="3"/>
        <v>0</v>
      </c>
      <c r="S55" s="3"/>
    </row>
    <row r="56" spans="1:19" ht="18" customHeight="1" x14ac:dyDescent="0.2">
      <c r="A56" s="6">
        <f t="shared" si="5"/>
        <v>34</v>
      </c>
      <c r="B56" s="118"/>
      <c r="C56" s="162"/>
      <c r="D56" s="162"/>
      <c r="E56" s="119"/>
      <c r="F56" s="119"/>
      <c r="G56" s="120"/>
      <c r="H56" s="121"/>
      <c r="I56" s="119"/>
      <c r="J56" s="122"/>
      <c r="K56" s="54">
        <f t="shared" si="6"/>
        <v>0</v>
      </c>
      <c r="L56" s="66">
        <f t="shared" si="7"/>
        <v>0</v>
      </c>
      <c r="M56" s="69">
        <f t="shared" si="8"/>
        <v>0</v>
      </c>
      <c r="N56" s="123"/>
      <c r="O56" s="122"/>
      <c r="P56" s="54">
        <v>0.5</v>
      </c>
      <c r="Q56" s="66">
        <f t="shared" si="4"/>
        <v>0</v>
      </c>
      <c r="R56" s="69">
        <f t="shared" si="3"/>
        <v>0</v>
      </c>
      <c r="S56" s="3"/>
    </row>
    <row r="57" spans="1:19" ht="18" customHeight="1" x14ac:dyDescent="0.2">
      <c r="A57" s="6">
        <f t="shared" si="5"/>
        <v>35</v>
      </c>
      <c r="B57" s="118"/>
      <c r="C57" s="162"/>
      <c r="D57" s="162"/>
      <c r="E57" s="119"/>
      <c r="F57" s="119"/>
      <c r="G57" s="120"/>
      <c r="H57" s="121"/>
      <c r="I57" s="119"/>
      <c r="J57" s="122"/>
      <c r="K57" s="54">
        <f t="shared" si="6"/>
        <v>0</v>
      </c>
      <c r="L57" s="66">
        <f t="shared" si="7"/>
        <v>0</v>
      </c>
      <c r="M57" s="69">
        <f t="shared" si="8"/>
        <v>0</v>
      </c>
      <c r="N57" s="123"/>
      <c r="O57" s="122"/>
      <c r="P57" s="54">
        <v>0.5</v>
      </c>
      <c r="Q57" s="66">
        <f t="shared" si="4"/>
        <v>0</v>
      </c>
      <c r="R57" s="69">
        <f t="shared" si="3"/>
        <v>0</v>
      </c>
      <c r="S57" s="3"/>
    </row>
    <row r="58" spans="1:19" ht="18" customHeight="1" x14ac:dyDescent="0.2">
      <c r="A58" s="6">
        <f t="shared" si="5"/>
        <v>36</v>
      </c>
      <c r="B58" s="118"/>
      <c r="C58" s="162"/>
      <c r="D58" s="162"/>
      <c r="E58" s="119"/>
      <c r="F58" s="119"/>
      <c r="G58" s="120"/>
      <c r="H58" s="121"/>
      <c r="I58" s="119"/>
      <c r="J58" s="122"/>
      <c r="K58" s="54">
        <f t="shared" si="6"/>
        <v>0</v>
      </c>
      <c r="L58" s="66">
        <f t="shared" si="7"/>
        <v>0</v>
      </c>
      <c r="M58" s="69">
        <f t="shared" si="8"/>
        <v>0</v>
      </c>
      <c r="N58" s="123"/>
      <c r="O58" s="122"/>
      <c r="P58" s="54">
        <v>0.5</v>
      </c>
      <c r="Q58" s="66">
        <f t="shared" si="4"/>
        <v>0</v>
      </c>
      <c r="R58" s="69">
        <f t="shared" si="3"/>
        <v>0</v>
      </c>
      <c r="S58" s="3"/>
    </row>
    <row r="59" spans="1:19" ht="18" customHeight="1" x14ac:dyDescent="0.2">
      <c r="A59" s="6">
        <f t="shared" si="5"/>
        <v>37</v>
      </c>
      <c r="B59" s="118"/>
      <c r="C59" s="162"/>
      <c r="D59" s="162"/>
      <c r="E59" s="119"/>
      <c r="F59" s="119"/>
      <c r="G59" s="120"/>
      <c r="H59" s="121"/>
      <c r="I59" s="119"/>
      <c r="J59" s="122"/>
      <c r="K59" s="54">
        <f t="shared" si="6"/>
        <v>0</v>
      </c>
      <c r="L59" s="66">
        <f t="shared" si="7"/>
        <v>0</v>
      </c>
      <c r="M59" s="69">
        <f t="shared" si="8"/>
        <v>0</v>
      </c>
      <c r="N59" s="123"/>
      <c r="O59" s="122"/>
      <c r="P59" s="54">
        <v>0.5</v>
      </c>
      <c r="Q59" s="66">
        <f t="shared" si="4"/>
        <v>0</v>
      </c>
      <c r="R59" s="69">
        <f t="shared" si="3"/>
        <v>0</v>
      </c>
      <c r="S59" s="3"/>
    </row>
    <row r="60" spans="1:19" ht="18" customHeight="1" x14ac:dyDescent="0.2">
      <c r="A60" s="6">
        <f t="shared" si="5"/>
        <v>38</v>
      </c>
      <c r="B60" s="118"/>
      <c r="C60" s="162"/>
      <c r="D60" s="162"/>
      <c r="E60" s="119"/>
      <c r="F60" s="119"/>
      <c r="G60" s="120"/>
      <c r="H60" s="121"/>
      <c r="I60" s="119"/>
      <c r="J60" s="122"/>
      <c r="K60" s="54">
        <f t="shared" si="6"/>
        <v>0</v>
      </c>
      <c r="L60" s="66">
        <f t="shared" si="7"/>
        <v>0</v>
      </c>
      <c r="M60" s="69">
        <f t="shared" si="8"/>
        <v>0</v>
      </c>
      <c r="N60" s="123"/>
      <c r="O60" s="122"/>
      <c r="P60" s="54">
        <v>0.5</v>
      </c>
      <c r="Q60" s="66">
        <f t="shared" si="4"/>
        <v>0</v>
      </c>
      <c r="R60" s="69">
        <f t="shared" si="3"/>
        <v>0</v>
      </c>
      <c r="S60" s="3"/>
    </row>
    <row r="61" spans="1:19" ht="18" customHeight="1" x14ac:dyDescent="0.2">
      <c r="A61" s="6">
        <f t="shared" si="5"/>
        <v>39</v>
      </c>
      <c r="B61" s="118"/>
      <c r="C61" s="162"/>
      <c r="D61" s="162"/>
      <c r="E61" s="119"/>
      <c r="F61" s="119"/>
      <c r="G61" s="120"/>
      <c r="H61" s="121"/>
      <c r="I61" s="119"/>
      <c r="J61" s="122"/>
      <c r="K61" s="54">
        <f t="shared" si="6"/>
        <v>0</v>
      </c>
      <c r="L61" s="66">
        <f t="shared" si="7"/>
        <v>0</v>
      </c>
      <c r="M61" s="69">
        <f t="shared" si="8"/>
        <v>0</v>
      </c>
      <c r="N61" s="123"/>
      <c r="O61" s="122"/>
      <c r="P61" s="54">
        <v>0.5</v>
      </c>
      <c r="Q61" s="66">
        <f t="shared" si="4"/>
        <v>0</v>
      </c>
      <c r="R61" s="69">
        <f t="shared" si="3"/>
        <v>0</v>
      </c>
      <c r="S61" s="3"/>
    </row>
    <row r="62" spans="1:19" ht="18" customHeight="1" x14ac:dyDescent="0.2">
      <c r="A62" s="6">
        <f t="shared" si="5"/>
        <v>40</v>
      </c>
      <c r="B62" s="118"/>
      <c r="C62" s="162"/>
      <c r="D62" s="162"/>
      <c r="E62" s="119"/>
      <c r="F62" s="119"/>
      <c r="G62" s="120"/>
      <c r="H62" s="121"/>
      <c r="I62" s="119"/>
      <c r="J62" s="122"/>
      <c r="K62" s="54">
        <f t="shared" si="6"/>
        <v>0</v>
      </c>
      <c r="L62" s="66">
        <f t="shared" si="7"/>
        <v>0</v>
      </c>
      <c r="M62" s="69">
        <f t="shared" si="8"/>
        <v>0</v>
      </c>
      <c r="N62" s="123"/>
      <c r="O62" s="122"/>
      <c r="P62" s="54">
        <v>0.5</v>
      </c>
      <c r="Q62" s="66">
        <f t="shared" si="4"/>
        <v>0</v>
      </c>
      <c r="R62" s="69">
        <f t="shared" si="3"/>
        <v>0</v>
      </c>
      <c r="S62" s="3"/>
    </row>
    <row r="63" spans="1:19" ht="18" customHeight="1" x14ac:dyDescent="0.2">
      <c r="A63" s="6">
        <f t="shared" si="5"/>
        <v>41</v>
      </c>
      <c r="B63" s="118"/>
      <c r="C63" s="162"/>
      <c r="D63" s="162"/>
      <c r="E63" s="119"/>
      <c r="F63" s="119"/>
      <c r="G63" s="120"/>
      <c r="H63" s="121"/>
      <c r="I63" s="119"/>
      <c r="J63" s="122"/>
      <c r="K63" s="54">
        <f t="shared" si="6"/>
        <v>0</v>
      </c>
      <c r="L63" s="66">
        <f t="shared" si="7"/>
        <v>0</v>
      </c>
      <c r="M63" s="69">
        <f t="shared" si="8"/>
        <v>0</v>
      </c>
      <c r="N63" s="123"/>
      <c r="O63" s="122"/>
      <c r="P63" s="54">
        <v>0.5</v>
      </c>
      <c r="Q63" s="66">
        <f t="shared" si="4"/>
        <v>0</v>
      </c>
      <c r="R63" s="69">
        <f t="shared" si="3"/>
        <v>0</v>
      </c>
      <c r="S63" s="3"/>
    </row>
    <row r="64" spans="1:19" ht="18" customHeight="1" x14ac:dyDescent="0.2">
      <c r="A64" s="6">
        <f t="shared" si="5"/>
        <v>42</v>
      </c>
      <c r="B64" s="118"/>
      <c r="C64" s="162"/>
      <c r="D64" s="162"/>
      <c r="E64" s="119"/>
      <c r="F64" s="119"/>
      <c r="G64" s="120"/>
      <c r="H64" s="121"/>
      <c r="I64" s="119"/>
      <c r="J64" s="122"/>
      <c r="K64" s="54">
        <f t="shared" si="6"/>
        <v>0</v>
      </c>
      <c r="L64" s="66">
        <f t="shared" si="7"/>
        <v>0</v>
      </c>
      <c r="M64" s="69">
        <f t="shared" si="8"/>
        <v>0</v>
      </c>
      <c r="N64" s="123"/>
      <c r="O64" s="122"/>
      <c r="P64" s="54">
        <v>0.5</v>
      </c>
      <c r="Q64" s="66">
        <f t="shared" si="4"/>
        <v>0</v>
      </c>
      <c r="R64" s="69">
        <f t="shared" si="3"/>
        <v>0</v>
      </c>
      <c r="S64" s="3"/>
    </row>
    <row r="65" spans="1:19" ht="18" customHeight="1" x14ac:dyDescent="0.2">
      <c r="A65" s="6">
        <f t="shared" si="5"/>
        <v>43</v>
      </c>
      <c r="B65" s="118"/>
      <c r="C65" s="162"/>
      <c r="D65" s="162"/>
      <c r="E65" s="119"/>
      <c r="F65" s="119"/>
      <c r="G65" s="120"/>
      <c r="H65" s="121"/>
      <c r="I65" s="119"/>
      <c r="J65" s="122"/>
      <c r="K65" s="54">
        <f t="shared" si="6"/>
        <v>0</v>
      </c>
      <c r="L65" s="66">
        <f t="shared" si="7"/>
        <v>0</v>
      </c>
      <c r="M65" s="69">
        <f t="shared" si="8"/>
        <v>0</v>
      </c>
      <c r="N65" s="123"/>
      <c r="O65" s="122"/>
      <c r="P65" s="54">
        <v>0.5</v>
      </c>
      <c r="Q65" s="66">
        <f t="shared" si="4"/>
        <v>0</v>
      </c>
      <c r="R65" s="69">
        <f t="shared" si="3"/>
        <v>0</v>
      </c>
      <c r="S65" s="3"/>
    </row>
    <row r="66" spans="1:19" ht="18" customHeight="1" x14ac:dyDescent="0.2">
      <c r="A66" s="6">
        <f t="shared" si="5"/>
        <v>44</v>
      </c>
      <c r="B66" s="118"/>
      <c r="C66" s="162"/>
      <c r="D66" s="162"/>
      <c r="E66" s="119"/>
      <c r="F66" s="119"/>
      <c r="G66" s="120"/>
      <c r="H66" s="121"/>
      <c r="I66" s="119"/>
      <c r="J66" s="122"/>
      <c r="K66" s="54">
        <f t="shared" si="6"/>
        <v>0</v>
      </c>
      <c r="L66" s="66">
        <f t="shared" si="7"/>
        <v>0</v>
      </c>
      <c r="M66" s="69">
        <f t="shared" si="8"/>
        <v>0</v>
      </c>
      <c r="N66" s="123"/>
      <c r="O66" s="122"/>
      <c r="P66" s="54">
        <v>0.5</v>
      </c>
      <c r="Q66" s="66">
        <f t="shared" si="4"/>
        <v>0</v>
      </c>
      <c r="R66" s="69">
        <f t="shared" si="3"/>
        <v>0</v>
      </c>
      <c r="S66" s="3"/>
    </row>
    <row r="67" spans="1:19" ht="18" customHeight="1" x14ac:dyDescent="0.2">
      <c r="A67" s="6">
        <f t="shared" si="5"/>
        <v>45</v>
      </c>
      <c r="B67" s="118"/>
      <c r="C67" s="162"/>
      <c r="D67" s="162"/>
      <c r="E67" s="119"/>
      <c r="F67" s="119"/>
      <c r="G67" s="120"/>
      <c r="H67" s="121"/>
      <c r="I67" s="119"/>
      <c r="J67" s="122"/>
      <c r="K67" s="54">
        <f t="shared" si="6"/>
        <v>0</v>
      </c>
      <c r="L67" s="66">
        <f t="shared" si="7"/>
        <v>0</v>
      </c>
      <c r="M67" s="69">
        <f t="shared" si="8"/>
        <v>0</v>
      </c>
      <c r="N67" s="123"/>
      <c r="O67" s="122"/>
      <c r="P67" s="54">
        <v>0.5</v>
      </c>
      <c r="Q67" s="66">
        <f t="shared" si="4"/>
        <v>0</v>
      </c>
      <c r="R67" s="69">
        <f t="shared" si="3"/>
        <v>0</v>
      </c>
      <c r="S67" s="3"/>
    </row>
    <row r="68" spans="1:19" ht="18" customHeight="1" x14ac:dyDescent="0.2">
      <c r="A68" s="6">
        <f t="shared" si="5"/>
        <v>46</v>
      </c>
      <c r="B68" s="118"/>
      <c r="C68" s="162"/>
      <c r="D68" s="162"/>
      <c r="E68" s="119"/>
      <c r="F68" s="119"/>
      <c r="G68" s="120"/>
      <c r="H68" s="121"/>
      <c r="I68" s="119"/>
      <c r="J68" s="122"/>
      <c r="K68" s="54">
        <f t="shared" si="6"/>
        <v>0</v>
      </c>
      <c r="L68" s="66">
        <f t="shared" si="7"/>
        <v>0</v>
      </c>
      <c r="M68" s="69">
        <f t="shared" si="8"/>
        <v>0</v>
      </c>
      <c r="N68" s="123"/>
      <c r="O68" s="122"/>
      <c r="P68" s="54">
        <v>0.5</v>
      </c>
      <c r="Q68" s="66">
        <f t="shared" si="4"/>
        <v>0</v>
      </c>
      <c r="R68" s="69">
        <f t="shared" si="3"/>
        <v>0</v>
      </c>
      <c r="S68" s="3"/>
    </row>
    <row r="69" spans="1:19" ht="18" customHeight="1" x14ac:dyDescent="0.2">
      <c r="A69" s="6">
        <f t="shared" si="5"/>
        <v>47</v>
      </c>
      <c r="B69" s="118"/>
      <c r="C69" s="162"/>
      <c r="D69" s="162"/>
      <c r="E69" s="119"/>
      <c r="F69" s="119"/>
      <c r="G69" s="120"/>
      <c r="H69" s="121"/>
      <c r="I69" s="119"/>
      <c r="J69" s="122"/>
      <c r="K69" s="54">
        <f t="shared" si="6"/>
        <v>0</v>
      </c>
      <c r="L69" s="66">
        <f t="shared" si="7"/>
        <v>0</v>
      </c>
      <c r="M69" s="69">
        <f t="shared" si="8"/>
        <v>0</v>
      </c>
      <c r="N69" s="123"/>
      <c r="O69" s="122"/>
      <c r="P69" s="54">
        <v>0.5</v>
      </c>
      <c r="Q69" s="66">
        <f t="shared" si="4"/>
        <v>0</v>
      </c>
      <c r="R69" s="69">
        <f t="shared" si="3"/>
        <v>0</v>
      </c>
      <c r="S69" s="3"/>
    </row>
    <row r="70" spans="1:19" ht="18" customHeight="1" x14ac:dyDescent="0.2">
      <c r="A70" s="6">
        <f t="shared" si="5"/>
        <v>48</v>
      </c>
      <c r="B70" s="118"/>
      <c r="C70" s="162"/>
      <c r="D70" s="162"/>
      <c r="E70" s="119"/>
      <c r="F70" s="119"/>
      <c r="G70" s="120"/>
      <c r="H70" s="121"/>
      <c r="I70" s="119"/>
      <c r="J70" s="122"/>
      <c r="K70" s="54">
        <f t="shared" si="6"/>
        <v>0</v>
      </c>
      <c r="L70" s="66">
        <f t="shared" si="7"/>
        <v>0</v>
      </c>
      <c r="M70" s="69">
        <f t="shared" si="8"/>
        <v>0</v>
      </c>
      <c r="N70" s="123"/>
      <c r="O70" s="122"/>
      <c r="P70" s="54">
        <v>0.5</v>
      </c>
      <c r="Q70" s="66">
        <f t="shared" si="4"/>
        <v>0</v>
      </c>
      <c r="R70" s="69">
        <f t="shared" si="3"/>
        <v>0</v>
      </c>
      <c r="S70" s="3"/>
    </row>
    <row r="71" spans="1:19" ht="18" customHeight="1" x14ac:dyDescent="0.2">
      <c r="A71" s="6">
        <f t="shared" si="5"/>
        <v>49</v>
      </c>
      <c r="B71" s="118"/>
      <c r="C71" s="162"/>
      <c r="D71" s="162"/>
      <c r="E71" s="119"/>
      <c r="F71" s="119"/>
      <c r="G71" s="120"/>
      <c r="H71" s="121"/>
      <c r="I71" s="119"/>
      <c r="J71" s="122"/>
      <c r="K71" s="54">
        <f t="shared" si="6"/>
        <v>0</v>
      </c>
      <c r="L71" s="66">
        <f t="shared" si="7"/>
        <v>0</v>
      </c>
      <c r="M71" s="69">
        <f t="shared" si="8"/>
        <v>0</v>
      </c>
      <c r="N71" s="123"/>
      <c r="O71" s="122"/>
      <c r="P71" s="54">
        <v>0.5</v>
      </c>
      <c r="Q71" s="66">
        <f t="shared" si="4"/>
        <v>0</v>
      </c>
      <c r="R71" s="69">
        <f t="shared" si="3"/>
        <v>0</v>
      </c>
      <c r="S71" s="3"/>
    </row>
    <row r="72" spans="1:19" ht="18" customHeight="1" thickBot="1" x14ac:dyDescent="0.25">
      <c r="A72" s="6">
        <f t="shared" si="5"/>
        <v>50</v>
      </c>
      <c r="B72" s="124"/>
      <c r="C72" s="163"/>
      <c r="D72" s="163"/>
      <c r="E72" s="125"/>
      <c r="F72" s="125"/>
      <c r="G72" s="126"/>
      <c r="H72" s="127"/>
      <c r="I72" s="125"/>
      <c r="J72" s="128"/>
      <c r="K72" s="55">
        <f t="shared" si="6"/>
        <v>0</v>
      </c>
      <c r="L72" s="67">
        <f t="shared" si="7"/>
        <v>0</v>
      </c>
      <c r="M72" s="70">
        <f t="shared" si="8"/>
        <v>0</v>
      </c>
      <c r="N72" s="129"/>
      <c r="O72" s="128"/>
      <c r="P72" s="55">
        <v>0.5</v>
      </c>
      <c r="Q72" s="67">
        <f t="shared" si="4"/>
        <v>0</v>
      </c>
      <c r="R72" s="70">
        <f t="shared" si="3"/>
        <v>0</v>
      </c>
      <c r="S72" s="3"/>
    </row>
    <row r="73" spans="1:19" ht="15.75" x14ac:dyDescent="0.25">
      <c r="A73" s="3"/>
      <c r="B73" s="3"/>
      <c r="C73" s="3"/>
      <c r="D73" s="3"/>
      <c r="E73" s="3"/>
      <c r="F73" s="3"/>
      <c r="G73" s="3"/>
      <c r="H73" s="3"/>
      <c r="I73" s="3"/>
      <c r="J73" s="7"/>
      <c r="K73" s="7"/>
      <c r="L73" s="7"/>
      <c r="M73" s="7"/>
      <c r="N73" s="7"/>
      <c r="O73" s="7"/>
      <c r="P73" s="7"/>
      <c r="Q73" s="7"/>
      <c r="R73" s="7"/>
      <c r="S73" s="3"/>
    </row>
    <row r="74" spans="1:19" ht="16.5" thickBot="1" x14ac:dyDescent="0.3">
      <c r="A74" s="3"/>
      <c r="B74" s="3"/>
      <c r="C74" s="3"/>
      <c r="D74" s="3"/>
      <c r="E74" s="3"/>
      <c r="F74" s="3"/>
      <c r="G74" s="3"/>
      <c r="H74" s="3"/>
      <c r="I74" s="3"/>
      <c r="J74" s="7"/>
      <c r="K74" s="7"/>
      <c r="L74" s="7"/>
      <c r="M74" s="7"/>
      <c r="N74" s="7"/>
      <c r="O74" s="7"/>
      <c r="P74" s="7"/>
      <c r="Q74" s="7"/>
      <c r="R74" s="7"/>
      <c r="S74" s="3"/>
    </row>
    <row r="75" spans="1:19" ht="23.25" x14ac:dyDescent="0.35">
      <c r="A75" s="3"/>
      <c r="B75" s="86" t="s">
        <v>42</v>
      </c>
      <c r="C75" s="164"/>
      <c r="D75" s="164"/>
      <c r="E75" s="9"/>
      <c r="F75" s="9"/>
      <c r="G75" s="82"/>
      <c r="H75" s="3"/>
      <c r="I75" s="3"/>
      <c r="J75" s="7"/>
      <c r="K75" s="80"/>
      <c r="L75" s="79" t="s">
        <v>41</v>
      </c>
      <c r="M75" s="74"/>
      <c r="N75" s="74"/>
      <c r="O75" s="74"/>
      <c r="P75" s="74"/>
      <c r="Q75" s="74"/>
      <c r="R75" s="75"/>
      <c r="S75" s="3"/>
    </row>
    <row r="76" spans="1:19" ht="15.75" x14ac:dyDescent="0.25">
      <c r="A76" s="3"/>
      <c r="B76" s="76" t="s">
        <v>13</v>
      </c>
      <c r="C76" s="165"/>
      <c r="D76" s="165"/>
      <c r="E76" s="11"/>
      <c r="F76" s="11"/>
      <c r="G76" s="82"/>
      <c r="H76" s="3"/>
      <c r="I76" s="3"/>
      <c r="J76" s="7"/>
      <c r="K76" s="81"/>
      <c r="L76" s="11"/>
      <c r="M76" s="11"/>
      <c r="N76" s="11"/>
      <c r="O76" s="11"/>
      <c r="P76" s="11"/>
      <c r="Q76" s="11"/>
      <c r="R76" s="12"/>
      <c r="S76" s="3"/>
    </row>
    <row r="77" spans="1:19" ht="18.75" x14ac:dyDescent="0.25">
      <c r="A77" s="3"/>
      <c r="B77" s="13" t="s">
        <v>50</v>
      </c>
      <c r="C77" s="166"/>
      <c r="D77" s="166"/>
      <c r="E77" s="11"/>
      <c r="F77" s="11"/>
      <c r="G77" s="82"/>
      <c r="H77" s="3"/>
      <c r="I77" s="3"/>
      <c r="J77" s="7"/>
      <c r="K77" s="81"/>
      <c r="L77" s="20" t="s">
        <v>43</v>
      </c>
      <c r="M77" s="77">
        <f>SUM(M23:M72)</f>
        <v>262410</v>
      </c>
      <c r="N77" s="11"/>
      <c r="O77" s="11"/>
      <c r="P77" s="11"/>
      <c r="Q77" s="20" t="s">
        <v>44</v>
      </c>
      <c r="R77" s="78">
        <f>SUM(R23:R72)</f>
        <v>66600</v>
      </c>
      <c r="S77" s="3"/>
    </row>
    <row r="78" spans="1:19" ht="15.75" x14ac:dyDescent="0.25">
      <c r="A78" s="3"/>
      <c r="B78" s="13" t="s">
        <v>14</v>
      </c>
      <c r="C78" s="166"/>
      <c r="D78" s="166"/>
      <c r="E78" s="11"/>
      <c r="F78" s="11"/>
      <c r="G78" s="82"/>
      <c r="H78" s="3"/>
      <c r="I78" s="3"/>
      <c r="J78" s="7"/>
      <c r="K78" s="81"/>
      <c r="L78" s="11"/>
      <c r="M78" s="11"/>
      <c r="N78" s="11"/>
      <c r="O78" s="11"/>
      <c r="P78" s="11"/>
      <c r="Q78" s="11"/>
      <c r="R78" s="15"/>
      <c r="S78" s="3"/>
    </row>
    <row r="79" spans="1:19" ht="18" x14ac:dyDescent="0.25">
      <c r="A79" s="3"/>
      <c r="B79" s="76" t="s">
        <v>15</v>
      </c>
      <c r="C79" s="165"/>
      <c r="D79" s="165"/>
      <c r="E79" s="11"/>
      <c r="F79" s="11"/>
      <c r="G79" s="82"/>
      <c r="H79" s="3"/>
      <c r="I79" s="3"/>
      <c r="J79" s="7"/>
      <c r="K79" s="81"/>
      <c r="L79" s="14"/>
      <c r="M79" s="14"/>
      <c r="N79" s="14"/>
      <c r="O79" s="14"/>
      <c r="P79" s="29"/>
      <c r="Q79" s="20" t="s">
        <v>46</v>
      </c>
      <c r="R79" s="78">
        <f>R77+M77</f>
        <v>329010</v>
      </c>
      <c r="S79" s="3"/>
    </row>
    <row r="80" spans="1:19" ht="18.75" x14ac:dyDescent="0.25">
      <c r="A80" s="3"/>
      <c r="B80" s="13" t="s">
        <v>49</v>
      </c>
      <c r="C80" s="166"/>
      <c r="D80" s="166"/>
      <c r="E80" s="11"/>
      <c r="F80" s="11"/>
      <c r="G80" s="82"/>
      <c r="H80" s="3"/>
      <c r="I80" s="3"/>
      <c r="J80" s="7"/>
      <c r="K80" s="81"/>
      <c r="L80" s="14"/>
      <c r="M80" s="14"/>
      <c r="N80" s="14"/>
      <c r="O80" s="14"/>
      <c r="P80" s="29"/>
      <c r="Q80" s="20" t="s">
        <v>47</v>
      </c>
      <c r="R80" s="78">
        <f>R79/12</f>
        <v>27417.5</v>
      </c>
      <c r="S80" s="3"/>
    </row>
    <row r="81" spans="1:19" ht="18.75" x14ac:dyDescent="0.3">
      <c r="A81" s="3"/>
      <c r="B81" s="13" t="s">
        <v>16</v>
      </c>
      <c r="C81" s="166"/>
      <c r="D81" s="166"/>
      <c r="E81" s="11"/>
      <c r="F81" s="11"/>
      <c r="G81" s="82"/>
      <c r="H81" s="3"/>
      <c r="I81" s="3"/>
      <c r="J81" s="7"/>
      <c r="K81" s="81"/>
      <c r="L81" s="14"/>
      <c r="M81" s="14"/>
      <c r="N81" s="14"/>
      <c r="O81" s="14"/>
      <c r="P81" s="14"/>
      <c r="Q81" s="91" t="s">
        <v>45</v>
      </c>
      <c r="R81" s="15"/>
      <c r="S81" s="3"/>
    </row>
    <row r="82" spans="1:19" ht="19.5" thickBot="1" x14ac:dyDescent="0.3">
      <c r="A82" s="3"/>
      <c r="B82" s="28" t="s">
        <v>48</v>
      </c>
      <c r="C82" s="167"/>
      <c r="D82" s="167"/>
      <c r="E82" s="26"/>
      <c r="F82" s="26"/>
      <c r="G82" s="82"/>
      <c r="H82" s="3"/>
      <c r="I82" s="3"/>
      <c r="J82" s="7"/>
      <c r="K82" s="7"/>
      <c r="L82" s="92"/>
      <c r="M82" s="25"/>
      <c r="N82" s="25"/>
      <c r="O82" s="25"/>
      <c r="P82" s="25"/>
      <c r="Q82" s="25"/>
      <c r="R82" s="30"/>
      <c r="S82" s="3"/>
    </row>
    <row r="83" spans="1:19" ht="15.75" x14ac:dyDescent="0.25">
      <c r="A83" s="3"/>
      <c r="B83" s="3"/>
      <c r="C83" s="3"/>
      <c r="D83" s="3"/>
      <c r="E83" s="3"/>
      <c r="F83" s="3"/>
      <c r="G83" s="3"/>
      <c r="H83" s="3"/>
      <c r="I83" s="3"/>
      <c r="J83" s="7"/>
      <c r="K83" s="7"/>
      <c r="L83" s="7"/>
      <c r="M83" s="7"/>
      <c r="N83" s="7"/>
      <c r="O83" s="7"/>
      <c r="P83" s="7"/>
      <c r="Q83" s="7"/>
      <c r="R83" s="7"/>
      <c r="S83" s="3"/>
    </row>
    <row r="84" spans="1:19" ht="15.75" x14ac:dyDescent="0.25">
      <c r="A84" s="3"/>
      <c r="B84" s="3"/>
      <c r="C84" s="3"/>
      <c r="D84" s="3"/>
      <c r="E84" s="3"/>
      <c r="F84" s="3"/>
      <c r="G84" s="3"/>
      <c r="H84" s="3"/>
      <c r="I84" s="3"/>
      <c r="J84" s="7"/>
      <c r="K84" s="7"/>
      <c r="L84" s="7"/>
      <c r="M84" s="7"/>
      <c r="N84" s="7"/>
      <c r="O84" s="7"/>
      <c r="P84" s="7"/>
      <c r="Q84" s="7"/>
      <c r="R84" s="7"/>
      <c r="S84" s="3"/>
    </row>
    <row r="85" spans="1:19" ht="15.75" x14ac:dyDescent="0.25">
      <c r="J85"/>
      <c r="K85"/>
      <c r="L85"/>
      <c r="M85"/>
      <c r="N85"/>
      <c r="O85"/>
      <c r="P85"/>
      <c r="Q85"/>
      <c r="R85"/>
    </row>
    <row r="86" spans="1:19" ht="15.75" x14ac:dyDescent="0.25">
      <c r="J86"/>
      <c r="K86"/>
      <c r="L86"/>
      <c r="M86"/>
      <c r="N86"/>
      <c r="O86"/>
      <c r="P86"/>
      <c r="Q86"/>
      <c r="R86"/>
    </row>
    <row r="87" spans="1:19" ht="15.75" x14ac:dyDescent="0.25">
      <c r="J87"/>
      <c r="K87"/>
      <c r="L87"/>
      <c r="M87"/>
      <c r="N87"/>
      <c r="O87"/>
      <c r="P87"/>
      <c r="Q87"/>
      <c r="R87"/>
    </row>
  </sheetData>
  <sheetProtection algorithmName="SHA-512" hashValue="4jxQHwMC7Nh2vEKCapm65BPPkyJkJmBoK/eT+O4q2K6TOvP6/C7hlFVhd7+LppTAag5YrCWMpcZTVJ0dG7R4QQ==" saltValue="Vf28X4KtsF1ZpiOvHizu4g==" spinCount="100000" sheet="1" selectLockedCells="1"/>
  <mergeCells count="1">
    <mergeCell ref="P1:S2"/>
  </mergeCells>
  <dataValidations count="3">
    <dataValidation type="list" allowBlank="1" showInputMessage="1" showErrorMessage="1" sqref="E23:E72" xr:uid="{BDE57AEB-E443-4587-A4CE-0A4FF5C4F62C}">
      <formula1>"Hot-Mix, Chip Seal, Hot-Mix and Chip Seal"</formula1>
    </dataValidation>
    <dataValidation type="list" allowBlank="1" showInputMessage="1" showErrorMessage="1" sqref="F23:F72" xr:uid="{B21F7767-A5B5-47BA-873C-42412D8C0093}">
      <formula1>"Asphalt-Rubber/Field Blend, Terminal Blend"</formula1>
    </dataValidation>
    <dataValidation type="list" allowBlank="1" showInputMessage="1" showErrorMessage="1" sqref="I23:I72" xr:uid="{85691C95-7929-4946-A656-99AE28F9378D}">
      <formula1>"RAC-1, RAC-2, RAC-3"</formula1>
    </dataValidation>
  </dataValidations>
  <printOptions horizontalCentered="1"/>
  <pageMargins left="0.45" right="0.45" top="0.75" bottom="1.25" header="0.3" footer="0.3"/>
  <pageSetup paperSize="5" scale="36" fitToHeight="0" orientation="landscape" cellComments="asDisplayed" r:id="rId1"/>
  <headerFooter>
    <oddFooter>Page &amp;P of &amp;N</oddFoot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03d162d-4760-47d0-9f94-35e089ead8c1">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TaxCatchAll xmlns="edbde3cc-69c4-4b33-9f5e-f1659c0a55b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DC5268CA4312540BF870AC1E7C6A622" ma:contentTypeVersion="17" ma:contentTypeDescription="Create a new document." ma:contentTypeScope="" ma:versionID="be09916209108ed4a0a0b59fa70dd6c4">
  <xsd:schema xmlns:xsd="http://www.w3.org/2001/XMLSchema" xmlns:xs="http://www.w3.org/2001/XMLSchema" xmlns:p="http://schemas.microsoft.com/office/2006/metadata/properties" xmlns:ns1="http://schemas.microsoft.com/sharepoint/v3" xmlns:ns2="b03d162d-4760-47d0-9f94-35e089ead8c1" xmlns:ns3="edbde3cc-69c4-4b33-9f5e-f1659c0a55bf" targetNamespace="http://schemas.microsoft.com/office/2006/metadata/properties" ma:root="true" ma:fieldsID="f3e8d2405044dd8be3e62382aaaba947" ns1:_="" ns2:_="" ns3:_="">
    <xsd:import namespace="http://schemas.microsoft.com/sharepoint/v3"/>
    <xsd:import namespace="b03d162d-4760-47d0-9f94-35e089ead8c1"/>
    <xsd:import namespace="edbde3cc-69c4-4b33-9f5e-f1659c0a55b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1:_ip_UnifiedCompliancePolicyProperties" minOccurs="0"/>
                <xsd:element ref="ns1:_ip_UnifiedCompliancePolicyUIAction"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03d162d-4760-47d0-9f94-35e089ead8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dbde3cc-69c4-4b33-9f5e-f1659c0a55bf"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9f7dc5d1-b403-42f8-9138-16725fbfcace}" ma:internalName="TaxCatchAll" ma:showField="CatchAllData" ma:web="edbde3cc-69c4-4b33-9f5e-f1659c0a55b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91B8E-409C-47EC-8DDD-F09A9252EA54}">
  <ds:schemaRefs>
    <ds:schemaRef ds:uri="http://schemas.microsoft.com/office/2006/metadata/properties"/>
    <ds:schemaRef ds:uri="b03d162d-4760-47d0-9f94-35e089ead8c1"/>
    <ds:schemaRef ds:uri="http://schemas.microsoft.com/sharepoint/v3"/>
    <ds:schemaRef ds:uri="http://purl.org/dc/elements/1.1/"/>
    <ds:schemaRef ds:uri="http://www.w3.org/XML/1998/namespace"/>
    <ds:schemaRef ds:uri="http://schemas.microsoft.com/office/infopath/2007/PartnerControls"/>
    <ds:schemaRef ds:uri="http://schemas.microsoft.com/office/2006/documentManagement/types"/>
    <ds:schemaRef ds:uri="http://purl.org/dc/terms/"/>
    <ds:schemaRef ds:uri="http://schemas.openxmlformats.org/package/2006/metadata/core-properties"/>
    <ds:schemaRef ds:uri="edbde3cc-69c4-4b33-9f5e-f1659c0a55bf"/>
    <ds:schemaRef ds:uri="http://purl.org/dc/dcmitype/"/>
  </ds:schemaRefs>
</ds:datastoreItem>
</file>

<file path=customXml/itemProps2.xml><?xml version="1.0" encoding="utf-8"?>
<ds:datastoreItem xmlns:ds="http://schemas.openxmlformats.org/officeDocument/2006/customXml" ds:itemID="{D281EC52-43B2-4D4E-9DA5-56B994295D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03d162d-4760-47d0-9f94-35e089ead8c1"/>
    <ds:schemaRef ds:uri="edbde3cc-69c4-4b33-9f5e-f1659c0a55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73B9E1C-C6E5-41A5-A49F-FF79F47F0EF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Payment Calc Summary – Tier 1</vt:lpstr>
      <vt:lpstr>Samples</vt:lpstr>
      <vt:lpstr>Regional Grant Sample</vt:lpstr>
      <vt:lpstr>'Payment Calc Summary – Tier 1'!Print_Titles</vt:lpstr>
      <vt:lpstr>'Regional Grant Sample'!Print_Titles</vt:lpstr>
      <vt:lpstr>Samples!Print_Titles</vt:lpstr>
    </vt:vector>
  </TitlesOfParts>
  <Manager/>
  <Company>State of California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Rubberized Pavement Payment Calculation Summary, CalRecycle 748-1 (rev 08/2024)</dc:title>
  <dc:subject>This Department of Resources Recycling and Recovery (CalRecycle) form is used to record paving projects and associated expenditures.  This form is used for all TRP17 grants and later, approved for Tier 1 rates.</dc:subject>
  <dc:creator>Amante, Nicholas@CalRecycle</dc:creator>
  <cp:keywords>Tire, TRP, RAC, Rubberized Pavement, Calculation</cp:keywords>
  <dc:description/>
  <cp:lastModifiedBy>Jadon, Khushboo@CalRecycle</cp:lastModifiedBy>
  <cp:revision/>
  <cp:lastPrinted>2023-05-11T18:43:05Z</cp:lastPrinted>
  <dcterms:created xsi:type="dcterms:W3CDTF">2022-09-26T22:21:43Z</dcterms:created>
  <dcterms:modified xsi:type="dcterms:W3CDTF">2024-08-29T22:27:58Z</dcterms:modified>
  <cp:category>Tire Recycling</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0x0101009DC5268CA4312540BF870AC1E7C6A622</vt:lpwstr>
  </property>
  <property fmtid="{D5CDD505-2E9C-101B-9397-08002B2CF9AE}" pid="3" name="MediaServiceImageTags">
    <vt:lpwstr/>
  </property>
</Properties>
</file>